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xr:revisionPtr revIDLastSave="0" documentId="8_{28FB14BF-6D25-4805-8B0A-2D0BB88E9637}" xr6:coauthVersionLast="33" xr6:coauthVersionMax="33" xr10:uidLastSave="{00000000-0000-0000-0000-000000000000}"/>
  <bookViews>
    <workbookView xWindow="240" yWindow="120" windowWidth="20115" windowHeight="13860" tabRatio="705" xr2:uid="{00000000-000D-0000-FFFF-FFFF00000000}"/>
  </bookViews>
  <sheets>
    <sheet name="Revision" sheetId="24" r:id="rId1"/>
    <sheet name="Example" sheetId="27" r:id="rId2"/>
    <sheet name="Reference well" sheetId="3" r:id="rId3"/>
    <sheet name="01 - well" sheetId="4" r:id="rId4"/>
    <sheet name="01 - clearance" sheetId="14" r:id="rId5"/>
    <sheet name="02 - well" sheetId="5" r:id="rId6"/>
    <sheet name="02 - clearance" sheetId="15" r:id="rId7"/>
    <sheet name="03 - well" sheetId="6" r:id="rId8"/>
    <sheet name="03 - clearance" sheetId="16" r:id="rId9"/>
    <sheet name="04 - well" sheetId="7" r:id="rId10"/>
    <sheet name="04 - clearance" sheetId="17" r:id="rId11"/>
    <sheet name="05 - well" sheetId="8" r:id="rId12"/>
    <sheet name="05 - clearance" sheetId="18" r:id="rId13"/>
    <sheet name="06 - well" sheetId="9" r:id="rId14"/>
    <sheet name="06 - clearance" sheetId="19" r:id="rId15"/>
    <sheet name="07 - well" sheetId="10" r:id="rId16"/>
    <sheet name="07 - clearance" sheetId="20" r:id="rId17"/>
    <sheet name="08 - well" sheetId="11" r:id="rId18"/>
    <sheet name="08 - clearance" sheetId="21" r:id="rId19"/>
    <sheet name="09 - well" sheetId="12" r:id="rId20"/>
    <sheet name="09 - clearance" sheetId="22" r:id="rId21"/>
    <sheet name="10 - well" sheetId="13" r:id="rId22"/>
    <sheet name="10 - clearance" sheetId="23" r:id="rId23"/>
    <sheet name="11 - well" sheetId="25" r:id="rId24"/>
    <sheet name="11 - clearance" sheetId="26" r:id="rId25"/>
  </sheets>
  <definedNames>
    <definedName name="offset_diam">'Reference well'!$I$8</definedName>
    <definedName name="Offset01_clearance">'01 - clearance'!$A$5:$O$102</definedName>
    <definedName name="Offset02_clearance">'02 - clearance'!$A$5:$O$102</definedName>
    <definedName name="Offset03_clearance">'03 - clearance'!$A$5:$O$100</definedName>
    <definedName name="Offset04_clearance">'04 - clearance'!$A$5:$O$97</definedName>
    <definedName name="Offset05_clearance">'05 - clearance'!$A$5:$O$98</definedName>
    <definedName name="Offset06_clearance">'06 - clearance'!$A$5:$O$100</definedName>
    <definedName name="Offset07_clearance">'07 - clearance'!$A$5:$O$102</definedName>
    <definedName name="Offset08_clearance">'08 - clearance'!$A$5:$O$98</definedName>
    <definedName name="Offset09_clearance">'09 - clearance'!$A$5:$O$100</definedName>
    <definedName name="Offset10_clearance">'10 - clearance'!$A$5:$O$69</definedName>
    <definedName name="Offset11_clearance">'11 - clearance'!$A$5:$O$100</definedName>
    <definedName name="ref_diam">'Reference well'!$I$7</definedName>
    <definedName name="scaling_factor">'Reference well'!$I$6</definedName>
    <definedName name="sigma_pa">'Reference well'!$I$5</definedName>
    <definedName name="surface_margin">'Reference well'!$I$4</definedName>
  </definedNames>
  <calcPr calcId="179017"/>
</workbook>
</file>

<file path=xl/calcChain.xml><?xml version="1.0" encoding="utf-8"?>
<calcChain xmlns="http://schemas.openxmlformats.org/spreadsheetml/2006/main">
  <c r="O104" i="26" l="1"/>
  <c r="M104" i="26"/>
  <c r="M103" i="26"/>
  <c r="O103" i="26" s="1"/>
  <c r="O102" i="26"/>
  <c r="M102" i="26"/>
  <c r="M101" i="26"/>
  <c r="O101" i="26" s="1"/>
  <c r="M100" i="26"/>
  <c r="O100" i="26" s="1"/>
  <c r="M99" i="26"/>
  <c r="O99" i="26" s="1"/>
  <c r="M98" i="26"/>
  <c r="O98" i="26" s="1"/>
  <c r="M97" i="26"/>
  <c r="O97" i="26" s="1"/>
  <c r="O96" i="26"/>
  <c r="M96" i="26"/>
  <c r="M95" i="26"/>
  <c r="O95" i="26" s="1"/>
  <c r="O94" i="26"/>
  <c r="M94" i="26"/>
  <c r="M93" i="26"/>
  <c r="O93" i="26" s="1"/>
  <c r="M92" i="26"/>
  <c r="O92" i="26" s="1"/>
  <c r="M91" i="26"/>
  <c r="O91" i="26" s="1"/>
  <c r="M90" i="26"/>
  <c r="O90" i="26" s="1"/>
  <c r="M89" i="26"/>
  <c r="O89" i="26" s="1"/>
  <c r="O88" i="26"/>
  <c r="M88" i="26"/>
  <c r="M87" i="26"/>
  <c r="O87" i="26" s="1"/>
  <c r="O86" i="26"/>
  <c r="M86" i="26"/>
  <c r="M85" i="26"/>
  <c r="O85" i="26" s="1"/>
  <c r="M84" i="26"/>
  <c r="O84" i="26" s="1"/>
  <c r="M83" i="26"/>
  <c r="O83" i="26" s="1"/>
  <c r="M82" i="26"/>
  <c r="O82" i="26" s="1"/>
  <c r="M81" i="26"/>
  <c r="O81" i="26" s="1"/>
  <c r="O80" i="26"/>
  <c r="M80" i="26"/>
  <c r="M79" i="26"/>
  <c r="O79" i="26" s="1"/>
  <c r="O78" i="26"/>
  <c r="M78" i="26"/>
  <c r="M77" i="26"/>
  <c r="O77" i="26" s="1"/>
  <c r="M76" i="26"/>
  <c r="O76" i="26" s="1"/>
  <c r="M75" i="26"/>
  <c r="O75" i="26" s="1"/>
  <c r="M74" i="26"/>
  <c r="O74" i="26" s="1"/>
  <c r="M73" i="26"/>
  <c r="O73" i="26" s="1"/>
  <c r="O72" i="26"/>
  <c r="M72" i="26"/>
  <c r="M71" i="26"/>
  <c r="O71" i="26" s="1"/>
  <c r="O70" i="26"/>
  <c r="M70" i="26"/>
  <c r="M69" i="26"/>
  <c r="O69" i="26" s="1"/>
  <c r="M68" i="26"/>
  <c r="O68" i="26" s="1"/>
  <c r="M67" i="26"/>
  <c r="O67" i="26" s="1"/>
  <c r="M66" i="26"/>
  <c r="O66" i="26" s="1"/>
  <c r="M65" i="26"/>
  <c r="O65" i="26" s="1"/>
  <c r="O64" i="26"/>
  <c r="M64" i="26"/>
  <c r="M63" i="26"/>
  <c r="O63" i="26" s="1"/>
  <c r="O62" i="26"/>
  <c r="M62" i="26"/>
  <c r="M61" i="26"/>
  <c r="O61" i="26" s="1"/>
  <c r="M60" i="26"/>
  <c r="O60" i="26" s="1"/>
  <c r="M59" i="26"/>
  <c r="O59" i="26" s="1"/>
  <c r="M58" i="26"/>
  <c r="O58" i="26" s="1"/>
  <c r="M57" i="26"/>
  <c r="O57" i="26" s="1"/>
  <c r="O56" i="26"/>
  <c r="M56" i="26"/>
  <c r="M55" i="26"/>
  <c r="O55" i="26" s="1"/>
  <c r="O54" i="26"/>
  <c r="M54" i="26"/>
  <c r="M53" i="26"/>
  <c r="O53" i="26" s="1"/>
  <c r="M52" i="26"/>
  <c r="O52" i="26" s="1"/>
  <c r="M51" i="26"/>
  <c r="O51" i="26" s="1"/>
  <c r="M50" i="26"/>
  <c r="O50" i="26" s="1"/>
  <c r="M49" i="26"/>
  <c r="O49" i="26" s="1"/>
  <c r="O48" i="26"/>
  <c r="M48" i="26"/>
  <c r="M47" i="26"/>
  <c r="O47" i="26" s="1"/>
  <c r="O46" i="26"/>
  <c r="M46" i="26"/>
  <c r="M45" i="26"/>
  <c r="O45" i="26" s="1"/>
  <c r="M44" i="26"/>
  <c r="O44" i="26" s="1"/>
  <c r="M43" i="26"/>
  <c r="O43" i="26" s="1"/>
  <c r="O42" i="26"/>
  <c r="M42" i="26"/>
  <c r="M41" i="26"/>
  <c r="O41" i="26" s="1"/>
  <c r="O40" i="26"/>
  <c r="M40" i="26"/>
  <c r="M39" i="26"/>
  <c r="O39" i="26" s="1"/>
  <c r="O38" i="26"/>
  <c r="M38" i="26"/>
  <c r="M37" i="26"/>
  <c r="O37" i="26" s="1"/>
  <c r="M36" i="26"/>
  <c r="O36" i="26" s="1"/>
  <c r="M35" i="26"/>
  <c r="O35" i="26" s="1"/>
  <c r="O34" i="26"/>
  <c r="M34" i="26"/>
  <c r="M33" i="26"/>
  <c r="O33" i="26" s="1"/>
  <c r="O32" i="26"/>
  <c r="M32" i="26"/>
  <c r="M31" i="26"/>
  <c r="O31" i="26" s="1"/>
  <c r="O30" i="26"/>
  <c r="M30" i="26"/>
  <c r="M29" i="26"/>
  <c r="O29" i="26" s="1"/>
  <c r="M28" i="26"/>
  <c r="O28" i="26" s="1"/>
  <c r="M27" i="26"/>
  <c r="O27" i="26" s="1"/>
  <c r="O26" i="26"/>
  <c r="M26" i="26"/>
  <c r="M25" i="26"/>
  <c r="O25" i="26" s="1"/>
  <c r="O24" i="26"/>
  <c r="M24" i="26"/>
  <c r="M23" i="26"/>
  <c r="O23" i="26" s="1"/>
  <c r="O22" i="26"/>
  <c r="M22" i="26"/>
  <c r="M21" i="26"/>
  <c r="O21" i="26" s="1"/>
  <c r="M20" i="26"/>
  <c r="O20" i="26" s="1"/>
  <c r="M19" i="26"/>
  <c r="O19" i="26" s="1"/>
  <c r="O18" i="26"/>
  <c r="M18" i="26"/>
  <c r="M17" i="26"/>
  <c r="O17" i="26" s="1"/>
  <c r="O16" i="26"/>
  <c r="M16" i="26"/>
  <c r="M15" i="26"/>
  <c r="O15" i="26" s="1"/>
  <c r="O14" i="26"/>
  <c r="M14" i="26"/>
  <c r="M13" i="26"/>
  <c r="O13" i="26" s="1"/>
  <c r="M12" i="26"/>
  <c r="O12" i="26" s="1"/>
  <c r="M11" i="26"/>
  <c r="O11" i="26" s="1"/>
  <c r="O10" i="26"/>
  <c r="M10" i="26"/>
  <c r="M9" i="26"/>
  <c r="O9" i="26" s="1"/>
  <c r="O8" i="26"/>
  <c r="M8" i="26"/>
  <c r="M7" i="26"/>
  <c r="O7" i="26" s="1"/>
  <c r="O6" i="26"/>
  <c r="M6" i="26"/>
  <c r="M5" i="26"/>
  <c r="O5" i="26" s="1"/>
  <c r="M73" i="23"/>
  <c r="O73" i="23" s="1"/>
  <c r="M72" i="23"/>
  <c r="O72" i="23" s="1"/>
  <c r="O71" i="23"/>
  <c r="M71" i="23"/>
  <c r="M70" i="23"/>
  <c r="O70" i="23" s="1"/>
  <c r="O69" i="23"/>
  <c r="M69" i="23"/>
  <c r="M68" i="23"/>
  <c r="O68" i="23" s="1"/>
  <c r="O67" i="23"/>
  <c r="M67" i="23"/>
  <c r="M66" i="23"/>
  <c r="O66" i="23" s="1"/>
  <c r="M65" i="23"/>
  <c r="O65" i="23" s="1"/>
  <c r="M64" i="23"/>
  <c r="O64" i="23" s="1"/>
  <c r="O63" i="23"/>
  <c r="M63" i="23"/>
  <c r="M62" i="23"/>
  <c r="O62" i="23" s="1"/>
  <c r="O61" i="23"/>
  <c r="M61" i="23"/>
  <c r="M60" i="23"/>
  <c r="O60" i="23" s="1"/>
  <c r="O59" i="23"/>
  <c r="M59" i="23"/>
  <c r="M58" i="23"/>
  <c r="O58" i="23" s="1"/>
  <c r="M57" i="23"/>
  <c r="O57" i="23" s="1"/>
  <c r="M56" i="23"/>
  <c r="O56" i="23" s="1"/>
  <c r="O55" i="23"/>
  <c r="M55" i="23"/>
  <c r="M54" i="23"/>
  <c r="O54" i="23" s="1"/>
  <c r="O53" i="23"/>
  <c r="M53" i="23"/>
  <c r="M52" i="23"/>
  <c r="O52" i="23" s="1"/>
  <c r="O51" i="23"/>
  <c r="M51" i="23"/>
  <c r="M50" i="23"/>
  <c r="O50" i="23" s="1"/>
  <c r="M49" i="23"/>
  <c r="O49" i="23" s="1"/>
  <c r="M48" i="23"/>
  <c r="O48" i="23" s="1"/>
  <c r="O47" i="23"/>
  <c r="M47" i="23"/>
  <c r="M46" i="23"/>
  <c r="O46" i="23" s="1"/>
  <c r="O45" i="23"/>
  <c r="M45" i="23"/>
  <c r="M44" i="23"/>
  <c r="O44" i="23" s="1"/>
  <c r="O43" i="23"/>
  <c r="M43" i="23"/>
  <c r="M42" i="23"/>
  <c r="O42" i="23" s="1"/>
  <c r="M41" i="23"/>
  <c r="O41" i="23" s="1"/>
  <c r="M40" i="23"/>
  <c r="O40" i="23" s="1"/>
  <c r="O39" i="23"/>
  <c r="M39" i="23"/>
  <c r="M38" i="23"/>
  <c r="O38" i="23" s="1"/>
  <c r="O37" i="23"/>
  <c r="M37" i="23"/>
  <c r="M36" i="23"/>
  <c r="O36" i="23" s="1"/>
  <c r="O35" i="23"/>
  <c r="M35" i="23"/>
  <c r="M34" i="23"/>
  <c r="O34" i="23" s="1"/>
  <c r="M33" i="23"/>
  <c r="O33" i="23" s="1"/>
  <c r="M32" i="23"/>
  <c r="O32" i="23" s="1"/>
  <c r="O31" i="23"/>
  <c r="M31" i="23"/>
  <c r="M30" i="23"/>
  <c r="O30" i="23" s="1"/>
  <c r="O29" i="23"/>
  <c r="M29" i="23"/>
  <c r="M28" i="23"/>
  <c r="O28" i="23" s="1"/>
  <c r="O27" i="23"/>
  <c r="M27" i="23"/>
  <c r="M26" i="23"/>
  <c r="O26" i="23" s="1"/>
  <c r="M25" i="23"/>
  <c r="O25" i="23" s="1"/>
  <c r="M24" i="23"/>
  <c r="O24" i="23" s="1"/>
  <c r="O23" i="23"/>
  <c r="M23" i="23"/>
  <c r="M22" i="23"/>
  <c r="O22" i="23" s="1"/>
  <c r="O21" i="23"/>
  <c r="M21" i="23"/>
  <c r="M20" i="23"/>
  <c r="O20" i="23" s="1"/>
  <c r="O19" i="23"/>
  <c r="M19" i="23"/>
  <c r="M18" i="23"/>
  <c r="O18" i="23" s="1"/>
  <c r="M17" i="23"/>
  <c r="O17" i="23" s="1"/>
  <c r="M16" i="23"/>
  <c r="O16" i="23" s="1"/>
  <c r="O15" i="23"/>
  <c r="M15" i="23"/>
  <c r="M14" i="23"/>
  <c r="O14" i="23" s="1"/>
  <c r="O13" i="23"/>
  <c r="M13" i="23"/>
  <c r="M12" i="23"/>
  <c r="O12" i="23" s="1"/>
  <c r="O11" i="23"/>
  <c r="M11" i="23"/>
  <c r="M10" i="23"/>
  <c r="O10" i="23" s="1"/>
  <c r="M9" i="23"/>
  <c r="O9" i="23" s="1"/>
  <c r="M8" i="23"/>
  <c r="O8" i="23" s="1"/>
  <c r="O7" i="23"/>
  <c r="M7" i="23"/>
  <c r="M6" i="23"/>
  <c r="O6" i="23" s="1"/>
  <c r="O5" i="23"/>
  <c r="M5" i="23"/>
  <c r="M104" i="22"/>
  <c r="O104" i="22" s="1"/>
  <c r="O103" i="22"/>
  <c r="M103" i="22"/>
  <c r="O102" i="22"/>
  <c r="M102" i="22"/>
  <c r="O101" i="22"/>
  <c r="M101" i="22"/>
  <c r="O100" i="22"/>
  <c r="M100" i="22"/>
  <c r="O99" i="22"/>
  <c r="M99" i="22"/>
  <c r="O98" i="22"/>
  <c r="M98" i="22"/>
  <c r="O97" i="22"/>
  <c r="M97" i="22"/>
  <c r="O96" i="22"/>
  <c r="M96" i="22"/>
  <c r="O95" i="22"/>
  <c r="M95" i="22"/>
  <c r="O94" i="22"/>
  <c r="M94" i="22"/>
  <c r="O93" i="22"/>
  <c r="M93" i="22"/>
  <c r="O92" i="22"/>
  <c r="M92" i="22"/>
  <c r="O91" i="22"/>
  <c r="M91" i="22"/>
  <c r="O90" i="22"/>
  <c r="M90" i="22"/>
  <c r="O89" i="22"/>
  <c r="M89" i="22"/>
  <c r="O88" i="22"/>
  <c r="M88" i="22"/>
  <c r="O87" i="22"/>
  <c r="M87" i="22"/>
  <c r="O86" i="22"/>
  <c r="M86" i="22"/>
  <c r="O85" i="22"/>
  <c r="M85" i="22"/>
  <c r="O84" i="22"/>
  <c r="M84" i="22"/>
  <c r="O83" i="22"/>
  <c r="M83" i="22"/>
  <c r="O82" i="22"/>
  <c r="M82" i="22"/>
  <c r="O81" i="22"/>
  <c r="M81" i="22"/>
  <c r="O80" i="22"/>
  <c r="M80" i="22"/>
  <c r="O79" i="22"/>
  <c r="M79" i="22"/>
  <c r="O78" i="22"/>
  <c r="M78" i="22"/>
  <c r="O77" i="22"/>
  <c r="M77" i="22"/>
  <c r="O76" i="22"/>
  <c r="M76" i="22"/>
  <c r="O75" i="22"/>
  <c r="M75" i="22"/>
  <c r="O74" i="22"/>
  <c r="M74" i="22"/>
  <c r="O73" i="22"/>
  <c r="M73" i="22"/>
  <c r="O72" i="22"/>
  <c r="M72" i="22"/>
  <c r="O71" i="22"/>
  <c r="M71" i="22"/>
  <c r="O70" i="22"/>
  <c r="M70" i="22"/>
  <c r="O69" i="22"/>
  <c r="M69" i="22"/>
  <c r="O68" i="22"/>
  <c r="M68" i="22"/>
  <c r="O67" i="22"/>
  <c r="M67" i="22"/>
  <c r="O66" i="22"/>
  <c r="M66" i="22"/>
  <c r="O65" i="22"/>
  <c r="M65" i="22"/>
  <c r="O64" i="22"/>
  <c r="M64" i="22"/>
  <c r="O63" i="22"/>
  <c r="M63" i="22"/>
  <c r="O62" i="22"/>
  <c r="M62" i="22"/>
  <c r="O61" i="22"/>
  <c r="M61" i="22"/>
  <c r="O60" i="22"/>
  <c r="M60" i="22"/>
  <c r="O59" i="22"/>
  <c r="M59" i="22"/>
  <c r="O58" i="22"/>
  <c r="M58" i="22"/>
  <c r="O57" i="22"/>
  <c r="M57" i="22"/>
  <c r="O56" i="22"/>
  <c r="M56" i="22"/>
  <c r="O55" i="22"/>
  <c r="M55" i="22"/>
  <c r="O54" i="22"/>
  <c r="M54" i="22"/>
  <c r="O53" i="22"/>
  <c r="M53" i="22"/>
  <c r="O52" i="22"/>
  <c r="M52" i="22"/>
  <c r="O51" i="22"/>
  <c r="M51" i="22"/>
  <c r="O50" i="22"/>
  <c r="M50" i="22"/>
  <c r="O49" i="22"/>
  <c r="M49" i="22"/>
  <c r="O48" i="22"/>
  <c r="M48" i="22"/>
  <c r="O47" i="22"/>
  <c r="M47" i="22"/>
  <c r="O46" i="22"/>
  <c r="M46" i="22"/>
  <c r="O45" i="22"/>
  <c r="M45" i="22"/>
  <c r="O44" i="22"/>
  <c r="M44" i="22"/>
  <c r="O43" i="22"/>
  <c r="M43" i="22"/>
  <c r="O42" i="22"/>
  <c r="M42" i="22"/>
  <c r="O41" i="22"/>
  <c r="M41" i="22"/>
  <c r="O40" i="22"/>
  <c r="M40" i="22"/>
  <c r="O39" i="22"/>
  <c r="M39" i="22"/>
  <c r="O38" i="22"/>
  <c r="M38" i="22"/>
  <c r="O37" i="22"/>
  <c r="M37" i="22"/>
  <c r="O36" i="22"/>
  <c r="M36" i="22"/>
  <c r="O35" i="22"/>
  <c r="M35" i="22"/>
  <c r="O34" i="22"/>
  <c r="M34" i="22"/>
  <c r="O33" i="22"/>
  <c r="M33" i="22"/>
  <c r="O32" i="22"/>
  <c r="M32" i="22"/>
  <c r="O31" i="22"/>
  <c r="M31" i="22"/>
  <c r="O30" i="22"/>
  <c r="M30" i="22"/>
  <c r="O29" i="22"/>
  <c r="M29" i="22"/>
  <c r="O28" i="22"/>
  <c r="M28" i="22"/>
  <c r="O27" i="22"/>
  <c r="M27" i="22"/>
  <c r="O26" i="22"/>
  <c r="M26" i="22"/>
  <c r="O25" i="22"/>
  <c r="M25" i="22"/>
  <c r="O24" i="22"/>
  <c r="M24" i="22"/>
  <c r="O23" i="22"/>
  <c r="M23" i="22"/>
  <c r="O22" i="22"/>
  <c r="M22" i="22"/>
  <c r="O21" i="22"/>
  <c r="M21" i="22"/>
  <c r="O20" i="22"/>
  <c r="M20" i="22"/>
  <c r="O19" i="22"/>
  <c r="M19" i="22"/>
  <c r="O18" i="22"/>
  <c r="M18" i="22"/>
  <c r="O17" i="22"/>
  <c r="M17" i="22"/>
  <c r="O16" i="22"/>
  <c r="M16" i="22"/>
  <c r="O15" i="22"/>
  <c r="M15" i="22"/>
  <c r="O14" i="22"/>
  <c r="M14" i="22"/>
  <c r="O13" i="22"/>
  <c r="M13" i="22"/>
  <c r="O12" i="22"/>
  <c r="M12" i="22"/>
  <c r="O11" i="22"/>
  <c r="M11" i="22"/>
  <c r="O10" i="22"/>
  <c r="M10" i="22"/>
  <c r="O9" i="22"/>
  <c r="M9" i="22"/>
  <c r="O8" i="22"/>
  <c r="M8" i="22"/>
  <c r="O7" i="22"/>
  <c r="M7" i="22"/>
  <c r="O6" i="22"/>
  <c r="M6" i="22"/>
  <c r="O5" i="22"/>
  <c r="M5" i="22"/>
  <c r="O104" i="21"/>
  <c r="M104" i="21"/>
  <c r="O103" i="21"/>
  <c r="M103" i="21"/>
  <c r="O102" i="21"/>
  <c r="M102" i="21"/>
  <c r="O101" i="21"/>
  <c r="M101" i="21"/>
  <c r="O100" i="21"/>
  <c r="M100" i="21"/>
  <c r="O99" i="21"/>
  <c r="M99" i="21"/>
  <c r="O98" i="21"/>
  <c r="M98" i="21"/>
  <c r="O97" i="21"/>
  <c r="M97" i="21"/>
  <c r="O96" i="21"/>
  <c r="M96" i="21"/>
  <c r="O95" i="21"/>
  <c r="M95" i="21"/>
  <c r="O94" i="21"/>
  <c r="M94" i="21"/>
  <c r="O93" i="21"/>
  <c r="M93" i="21"/>
  <c r="O92" i="21"/>
  <c r="M92" i="21"/>
  <c r="O91" i="21"/>
  <c r="M91" i="21"/>
  <c r="O90" i="21"/>
  <c r="M90" i="21"/>
  <c r="O89" i="21"/>
  <c r="M89" i="21"/>
  <c r="O88" i="21"/>
  <c r="M88" i="21"/>
  <c r="O87" i="21"/>
  <c r="M87" i="21"/>
  <c r="O86" i="21"/>
  <c r="M86" i="21"/>
  <c r="O85" i="21"/>
  <c r="M85" i="21"/>
  <c r="O84" i="21"/>
  <c r="M84" i="21"/>
  <c r="O83" i="21"/>
  <c r="M83" i="21"/>
  <c r="O82" i="21"/>
  <c r="M82" i="21"/>
  <c r="O81" i="21"/>
  <c r="M81" i="21"/>
  <c r="O80" i="21"/>
  <c r="M80" i="21"/>
  <c r="O79" i="21"/>
  <c r="M79" i="21"/>
  <c r="O78" i="21"/>
  <c r="M78" i="21"/>
  <c r="O77" i="21"/>
  <c r="M77" i="21"/>
  <c r="O76" i="21"/>
  <c r="M76" i="21"/>
  <c r="O75" i="21"/>
  <c r="M75" i="21"/>
  <c r="O74" i="21"/>
  <c r="M74" i="21"/>
  <c r="O73" i="21"/>
  <c r="M73" i="21"/>
  <c r="O72" i="21"/>
  <c r="M72" i="21"/>
  <c r="O71" i="21"/>
  <c r="M71" i="21"/>
  <c r="O70" i="21"/>
  <c r="M70" i="21"/>
  <c r="O69" i="21"/>
  <c r="M69" i="21"/>
  <c r="O68" i="21"/>
  <c r="M68" i="21"/>
  <c r="O67" i="21"/>
  <c r="M67" i="21"/>
  <c r="O66" i="21"/>
  <c r="M66" i="21"/>
  <c r="O65" i="21"/>
  <c r="M65" i="21"/>
  <c r="O64" i="21"/>
  <c r="M64" i="21"/>
  <c r="O63" i="21"/>
  <c r="M63" i="21"/>
  <c r="O62" i="21"/>
  <c r="M62" i="21"/>
  <c r="O61" i="21"/>
  <c r="M61" i="21"/>
  <c r="O60" i="21"/>
  <c r="M60" i="21"/>
  <c r="O59" i="21"/>
  <c r="M59" i="21"/>
  <c r="O58" i="21"/>
  <c r="M58" i="21"/>
  <c r="O57" i="21"/>
  <c r="M57" i="21"/>
  <c r="O56" i="21"/>
  <c r="M56" i="21"/>
  <c r="O55" i="21"/>
  <c r="M55" i="21"/>
  <c r="O54" i="21"/>
  <c r="M54" i="21"/>
  <c r="O53" i="21"/>
  <c r="M53" i="21"/>
  <c r="O52" i="21"/>
  <c r="M52" i="21"/>
  <c r="O51" i="21"/>
  <c r="M51" i="21"/>
  <c r="O50" i="21"/>
  <c r="M50" i="21"/>
  <c r="O49" i="21"/>
  <c r="M49" i="21"/>
  <c r="O48" i="21"/>
  <c r="M48" i="21"/>
  <c r="O47" i="21"/>
  <c r="M47" i="21"/>
  <c r="O46" i="21"/>
  <c r="M46" i="21"/>
  <c r="O45" i="21"/>
  <c r="M45" i="21"/>
  <c r="O44" i="21"/>
  <c r="M44" i="21"/>
  <c r="O43" i="21"/>
  <c r="M43" i="21"/>
  <c r="O42" i="21"/>
  <c r="M42" i="21"/>
  <c r="O41" i="21"/>
  <c r="M41" i="21"/>
  <c r="O40" i="21"/>
  <c r="M40" i="21"/>
  <c r="O39" i="21"/>
  <c r="M39" i="21"/>
  <c r="O38" i="21"/>
  <c r="M38" i="21"/>
  <c r="O37" i="21"/>
  <c r="M37" i="21"/>
  <c r="O36" i="21"/>
  <c r="M36" i="21"/>
  <c r="O35" i="21"/>
  <c r="M35" i="21"/>
  <c r="O34" i="21"/>
  <c r="M34" i="21"/>
  <c r="O33" i="21"/>
  <c r="M33" i="21"/>
  <c r="O32" i="21"/>
  <c r="M32" i="21"/>
  <c r="O31" i="21"/>
  <c r="M31" i="21"/>
  <c r="O30" i="21"/>
  <c r="M30" i="21"/>
  <c r="O29" i="21"/>
  <c r="M29" i="21"/>
  <c r="O28" i="21"/>
  <c r="M28" i="21"/>
  <c r="O27" i="21"/>
  <c r="M27" i="21"/>
  <c r="O26" i="21"/>
  <c r="M26" i="21"/>
  <c r="O25" i="21"/>
  <c r="M25" i="21"/>
  <c r="O24" i="21"/>
  <c r="M24" i="21"/>
  <c r="O23" i="21"/>
  <c r="M23" i="21"/>
  <c r="O22" i="21"/>
  <c r="M22" i="21"/>
  <c r="O21" i="21"/>
  <c r="M21" i="21"/>
  <c r="O20" i="21"/>
  <c r="M20" i="21"/>
  <c r="O19" i="21"/>
  <c r="M19" i="21"/>
  <c r="O18" i="21"/>
  <c r="M18" i="21"/>
  <c r="O17" i="21"/>
  <c r="M17" i="21"/>
  <c r="O16" i="21"/>
  <c r="M16" i="21"/>
  <c r="O15" i="21"/>
  <c r="M15" i="21"/>
  <c r="O14" i="21"/>
  <c r="M14" i="21"/>
  <c r="O13" i="21"/>
  <c r="M13" i="21"/>
  <c r="O12" i="21"/>
  <c r="M12" i="21"/>
  <c r="O11" i="21"/>
  <c r="M11" i="21"/>
  <c r="O10" i="21"/>
  <c r="M10" i="21"/>
  <c r="O9" i="21"/>
  <c r="M9" i="21"/>
  <c r="O8" i="21"/>
  <c r="M8" i="21"/>
  <c r="O7" i="21"/>
  <c r="M7" i="21"/>
  <c r="O6" i="21"/>
  <c r="M6" i="21"/>
  <c r="O5" i="21"/>
  <c r="M5" i="21"/>
  <c r="O104" i="20"/>
  <c r="M104" i="20"/>
  <c r="O103" i="20"/>
  <c r="M103" i="20"/>
  <c r="O102" i="20"/>
  <c r="M102" i="20"/>
  <c r="O101" i="20"/>
  <c r="M101" i="20"/>
  <c r="O100" i="20"/>
  <c r="M100" i="20"/>
  <c r="O99" i="20"/>
  <c r="M99" i="20"/>
  <c r="O98" i="20"/>
  <c r="M98" i="20"/>
  <c r="O97" i="20"/>
  <c r="M97" i="20"/>
  <c r="O96" i="20"/>
  <c r="M96" i="20"/>
  <c r="O95" i="20"/>
  <c r="M95" i="20"/>
  <c r="O94" i="20"/>
  <c r="M94" i="20"/>
  <c r="O93" i="20"/>
  <c r="M93" i="20"/>
  <c r="O92" i="20"/>
  <c r="M92" i="20"/>
  <c r="O91" i="20"/>
  <c r="M91" i="20"/>
  <c r="O90" i="20"/>
  <c r="M90" i="20"/>
  <c r="O89" i="20"/>
  <c r="M89" i="20"/>
  <c r="O88" i="20"/>
  <c r="M88" i="20"/>
  <c r="O87" i="20"/>
  <c r="M87" i="20"/>
  <c r="O86" i="20"/>
  <c r="M86" i="20"/>
  <c r="O85" i="20"/>
  <c r="M85" i="20"/>
  <c r="O84" i="20"/>
  <c r="M84" i="20"/>
  <c r="O83" i="20"/>
  <c r="M83" i="20"/>
  <c r="O82" i="20"/>
  <c r="M82" i="20"/>
  <c r="O81" i="20"/>
  <c r="M81" i="20"/>
  <c r="O80" i="20"/>
  <c r="M80" i="20"/>
  <c r="O79" i="20"/>
  <c r="M79" i="20"/>
  <c r="O78" i="20"/>
  <c r="M78" i="20"/>
  <c r="O77" i="20"/>
  <c r="M77" i="20"/>
  <c r="O76" i="20"/>
  <c r="M76" i="20"/>
  <c r="O75" i="20"/>
  <c r="M75" i="20"/>
  <c r="O74" i="20"/>
  <c r="M74" i="20"/>
  <c r="O73" i="20"/>
  <c r="M73" i="20"/>
  <c r="O72" i="20"/>
  <c r="M72" i="20"/>
  <c r="O71" i="20"/>
  <c r="M71" i="20"/>
  <c r="O70" i="20"/>
  <c r="M70" i="20"/>
  <c r="O69" i="20"/>
  <c r="M69" i="20"/>
  <c r="O68" i="20"/>
  <c r="M68" i="20"/>
  <c r="O67" i="20"/>
  <c r="M67" i="20"/>
  <c r="O66" i="20"/>
  <c r="M66" i="20"/>
  <c r="O65" i="20"/>
  <c r="M65" i="20"/>
  <c r="O64" i="20"/>
  <c r="M64" i="20"/>
  <c r="O63" i="20"/>
  <c r="M63" i="20"/>
  <c r="O62" i="20"/>
  <c r="M62" i="20"/>
  <c r="O61" i="20"/>
  <c r="M61" i="20"/>
  <c r="O60" i="20"/>
  <c r="M60" i="20"/>
  <c r="O59" i="20"/>
  <c r="M59" i="20"/>
  <c r="O58" i="20"/>
  <c r="M58" i="20"/>
  <c r="O57" i="20"/>
  <c r="M57" i="20"/>
  <c r="O56" i="20"/>
  <c r="M56" i="20"/>
  <c r="O55" i="20"/>
  <c r="M55" i="20"/>
  <c r="O54" i="20"/>
  <c r="M54" i="20"/>
  <c r="O53" i="20"/>
  <c r="M53" i="20"/>
  <c r="O52" i="20"/>
  <c r="M52" i="20"/>
  <c r="O51" i="20"/>
  <c r="M51" i="20"/>
  <c r="O50" i="20"/>
  <c r="M50" i="20"/>
  <c r="O49" i="20"/>
  <c r="M49" i="20"/>
  <c r="O48" i="20"/>
  <c r="M48" i="20"/>
  <c r="O47" i="20"/>
  <c r="M47" i="20"/>
  <c r="O46" i="20"/>
  <c r="M46" i="20"/>
  <c r="O45" i="20"/>
  <c r="M45" i="20"/>
  <c r="O44" i="20"/>
  <c r="M44" i="20"/>
  <c r="O43" i="20"/>
  <c r="M43" i="20"/>
  <c r="O42" i="20"/>
  <c r="M42" i="20"/>
  <c r="O41" i="20"/>
  <c r="M41" i="20"/>
  <c r="O40" i="20"/>
  <c r="M40" i="20"/>
  <c r="O39" i="20"/>
  <c r="M39" i="20"/>
  <c r="O38" i="20"/>
  <c r="M38" i="20"/>
  <c r="O37" i="20"/>
  <c r="M37" i="20"/>
  <c r="O36" i="20"/>
  <c r="M36" i="20"/>
  <c r="O35" i="20"/>
  <c r="M35" i="20"/>
  <c r="O34" i="20"/>
  <c r="M34" i="20"/>
  <c r="O33" i="20"/>
  <c r="M33" i="20"/>
  <c r="O32" i="20"/>
  <c r="M32" i="20"/>
  <c r="O31" i="20"/>
  <c r="M31" i="20"/>
  <c r="O30" i="20"/>
  <c r="M30" i="20"/>
  <c r="O29" i="20"/>
  <c r="M29" i="20"/>
  <c r="O28" i="20"/>
  <c r="M28" i="20"/>
  <c r="O27" i="20"/>
  <c r="M27" i="20"/>
  <c r="O26" i="20"/>
  <c r="M26" i="20"/>
  <c r="O25" i="20"/>
  <c r="M25" i="20"/>
  <c r="O24" i="20"/>
  <c r="M24" i="20"/>
  <c r="O23" i="20"/>
  <c r="M23" i="20"/>
  <c r="O22" i="20"/>
  <c r="M22" i="20"/>
  <c r="O21" i="20"/>
  <c r="M21" i="20"/>
  <c r="O20" i="20"/>
  <c r="M20" i="20"/>
  <c r="O19" i="20"/>
  <c r="M19" i="20"/>
  <c r="O18" i="20"/>
  <c r="M18" i="20"/>
  <c r="O17" i="20"/>
  <c r="M17" i="20"/>
  <c r="O16" i="20"/>
  <c r="M16" i="20"/>
  <c r="O15" i="20"/>
  <c r="M15" i="20"/>
  <c r="O14" i="20"/>
  <c r="M14" i="20"/>
  <c r="O13" i="20"/>
  <c r="M13" i="20"/>
  <c r="O12" i="20"/>
  <c r="M12" i="20"/>
  <c r="O11" i="20"/>
  <c r="M11" i="20"/>
  <c r="O10" i="20"/>
  <c r="M10" i="20"/>
  <c r="O9" i="20"/>
  <c r="M9" i="20"/>
  <c r="O8" i="20"/>
  <c r="M8" i="20"/>
  <c r="O7" i="20"/>
  <c r="M7" i="20"/>
  <c r="O6" i="20"/>
  <c r="M6" i="20"/>
  <c r="O5" i="20"/>
  <c r="M5" i="20"/>
  <c r="O104" i="19"/>
  <c r="M104" i="19"/>
  <c r="O103" i="19"/>
  <c r="M103" i="19"/>
  <c r="O102" i="19"/>
  <c r="M102" i="19"/>
  <c r="O101" i="19"/>
  <c r="M101" i="19"/>
  <c r="O100" i="19"/>
  <c r="M100" i="19"/>
  <c r="O99" i="19"/>
  <c r="M99" i="19"/>
  <c r="O98" i="19"/>
  <c r="M98" i="19"/>
  <c r="O97" i="19"/>
  <c r="M97" i="19"/>
  <c r="O96" i="19"/>
  <c r="M96" i="19"/>
  <c r="O95" i="19"/>
  <c r="M95" i="19"/>
  <c r="O94" i="19"/>
  <c r="M94" i="19"/>
  <c r="O93" i="19"/>
  <c r="M93" i="19"/>
  <c r="O92" i="19"/>
  <c r="M92" i="19"/>
  <c r="O91" i="19"/>
  <c r="M91" i="19"/>
  <c r="O90" i="19"/>
  <c r="M90" i="19"/>
  <c r="O89" i="19"/>
  <c r="M89" i="19"/>
  <c r="O88" i="19"/>
  <c r="M88" i="19"/>
  <c r="O87" i="19"/>
  <c r="M87" i="19"/>
  <c r="O86" i="19"/>
  <c r="M86" i="19"/>
  <c r="O85" i="19"/>
  <c r="M85" i="19"/>
  <c r="O84" i="19"/>
  <c r="M84" i="19"/>
  <c r="O83" i="19"/>
  <c r="M83" i="19"/>
  <c r="O82" i="19"/>
  <c r="M82" i="19"/>
  <c r="O81" i="19"/>
  <c r="M81" i="19"/>
  <c r="O80" i="19"/>
  <c r="M80" i="19"/>
  <c r="O79" i="19"/>
  <c r="M79" i="19"/>
  <c r="O78" i="19"/>
  <c r="M78" i="19"/>
  <c r="O77" i="19"/>
  <c r="M77" i="19"/>
  <c r="O76" i="19"/>
  <c r="M76" i="19"/>
  <c r="O75" i="19"/>
  <c r="M75" i="19"/>
  <c r="O74" i="19"/>
  <c r="M74" i="19"/>
  <c r="O73" i="19"/>
  <c r="M73" i="19"/>
  <c r="O72" i="19"/>
  <c r="M72" i="19"/>
  <c r="O71" i="19"/>
  <c r="M71" i="19"/>
  <c r="O70" i="19"/>
  <c r="M70" i="19"/>
  <c r="O69" i="19"/>
  <c r="M69" i="19"/>
  <c r="O68" i="19"/>
  <c r="M68" i="19"/>
  <c r="O67" i="19"/>
  <c r="M67" i="19"/>
  <c r="O66" i="19"/>
  <c r="M66" i="19"/>
  <c r="O65" i="19"/>
  <c r="M65" i="19"/>
  <c r="O64" i="19"/>
  <c r="M64" i="19"/>
  <c r="O63" i="19"/>
  <c r="M63" i="19"/>
  <c r="O62" i="19"/>
  <c r="M62" i="19"/>
  <c r="O61" i="19"/>
  <c r="M61" i="19"/>
  <c r="O60" i="19"/>
  <c r="M60" i="19"/>
  <c r="O59" i="19"/>
  <c r="M59" i="19"/>
  <c r="O58" i="19"/>
  <c r="M58" i="19"/>
  <c r="O57" i="19"/>
  <c r="M57" i="19"/>
  <c r="O56" i="19"/>
  <c r="M56" i="19"/>
  <c r="O55" i="19"/>
  <c r="M55" i="19"/>
  <c r="O54" i="19"/>
  <c r="M54" i="19"/>
  <c r="O53" i="19"/>
  <c r="M53" i="19"/>
  <c r="O52" i="19"/>
  <c r="M52" i="19"/>
  <c r="O51" i="19"/>
  <c r="M51" i="19"/>
  <c r="O50" i="19"/>
  <c r="M50" i="19"/>
  <c r="O49" i="19"/>
  <c r="M49" i="19"/>
  <c r="O48" i="19"/>
  <c r="M48" i="19"/>
  <c r="O47" i="19"/>
  <c r="M47" i="19"/>
  <c r="O46" i="19"/>
  <c r="M46" i="19"/>
  <c r="O45" i="19"/>
  <c r="M45" i="19"/>
  <c r="O44" i="19"/>
  <c r="M44" i="19"/>
  <c r="O43" i="19"/>
  <c r="M43" i="19"/>
  <c r="O42" i="19"/>
  <c r="M42" i="19"/>
  <c r="O41" i="19"/>
  <c r="M41" i="19"/>
  <c r="O40" i="19"/>
  <c r="M40" i="19"/>
  <c r="O39" i="19"/>
  <c r="G5" i="27" s="1"/>
  <c r="M39" i="19"/>
  <c r="O38" i="19"/>
  <c r="M38" i="19"/>
  <c r="O37" i="19"/>
  <c r="M37" i="19"/>
  <c r="O36" i="19"/>
  <c r="M36" i="19"/>
  <c r="O35" i="19"/>
  <c r="M35" i="19"/>
  <c r="O34" i="19"/>
  <c r="M34" i="19"/>
  <c r="O33" i="19"/>
  <c r="M33" i="19"/>
  <c r="O32" i="19"/>
  <c r="M32" i="19"/>
  <c r="O31" i="19"/>
  <c r="M31" i="19"/>
  <c r="O30" i="19"/>
  <c r="M30" i="19"/>
  <c r="O29" i="19"/>
  <c r="M29" i="19"/>
  <c r="O28" i="19"/>
  <c r="M28" i="19"/>
  <c r="O27" i="19"/>
  <c r="M27" i="19"/>
  <c r="O26" i="19"/>
  <c r="M26" i="19"/>
  <c r="O25" i="19"/>
  <c r="M25" i="19"/>
  <c r="O24" i="19"/>
  <c r="M24" i="19"/>
  <c r="O23" i="19"/>
  <c r="M23" i="19"/>
  <c r="O22" i="19"/>
  <c r="M22" i="19"/>
  <c r="O21" i="19"/>
  <c r="M21" i="19"/>
  <c r="O20" i="19"/>
  <c r="M20" i="19"/>
  <c r="O19" i="19"/>
  <c r="M19" i="19"/>
  <c r="O18" i="19"/>
  <c r="M18" i="19"/>
  <c r="O17" i="19"/>
  <c r="M17" i="19"/>
  <c r="O16" i="19"/>
  <c r="M16" i="19"/>
  <c r="O15" i="19"/>
  <c r="M15" i="19"/>
  <c r="O14" i="19"/>
  <c r="M14" i="19"/>
  <c r="O13" i="19"/>
  <c r="M13" i="19"/>
  <c r="O12" i="19"/>
  <c r="M12" i="19"/>
  <c r="O11" i="19"/>
  <c r="M11" i="19"/>
  <c r="O10" i="19"/>
  <c r="M10" i="19"/>
  <c r="O9" i="19"/>
  <c r="M9" i="19"/>
  <c r="O8" i="19"/>
  <c r="M8" i="19"/>
  <c r="O7" i="19"/>
  <c r="M7" i="19"/>
  <c r="O6" i="19"/>
  <c r="M6" i="19"/>
  <c r="O5" i="19"/>
  <c r="M5" i="19"/>
  <c r="O104" i="18"/>
  <c r="M104" i="18"/>
  <c r="O103" i="18"/>
  <c r="M103" i="18"/>
  <c r="O102" i="18"/>
  <c r="M102" i="18"/>
  <c r="O101" i="18"/>
  <c r="M101" i="18"/>
  <c r="O100" i="18"/>
  <c r="M100" i="18"/>
  <c r="O99" i="18"/>
  <c r="M99" i="18"/>
  <c r="O98" i="18"/>
  <c r="M98" i="18"/>
  <c r="O97" i="18"/>
  <c r="M97" i="18"/>
  <c r="O96" i="18"/>
  <c r="M96" i="18"/>
  <c r="O95" i="18"/>
  <c r="M95" i="18"/>
  <c r="O94" i="18"/>
  <c r="M94" i="18"/>
  <c r="O93" i="18"/>
  <c r="M93" i="18"/>
  <c r="O92" i="18"/>
  <c r="M92" i="18"/>
  <c r="O91" i="18"/>
  <c r="M91" i="18"/>
  <c r="O90" i="18"/>
  <c r="M90" i="18"/>
  <c r="O89" i="18"/>
  <c r="M89" i="18"/>
  <c r="O88" i="18"/>
  <c r="M88" i="18"/>
  <c r="O87" i="18"/>
  <c r="M87" i="18"/>
  <c r="O86" i="18"/>
  <c r="M86" i="18"/>
  <c r="O85" i="18"/>
  <c r="M85" i="18"/>
  <c r="O84" i="18"/>
  <c r="M84" i="18"/>
  <c r="O83" i="18"/>
  <c r="M83" i="18"/>
  <c r="O82" i="18"/>
  <c r="M82" i="18"/>
  <c r="O81" i="18"/>
  <c r="M81" i="18"/>
  <c r="O80" i="18"/>
  <c r="M80" i="18"/>
  <c r="O79" i="18"/>
  <c r="M79" i="18"/>
  <c r="O78" i="18"/>
  <c r="M78" i="18"/>
  <c r="O77" i="18"/>
  <c r="M77" i="18"/>
  <c r="O76" i="18"/>
  <c r="M76" i="18"/>
  <c r="O75" i="18"/>
  <c r="M75" i="18"/>
  <c r="O74" i="18"/>
  <c r="M74" i="18"/>
  <c r="O73" i="18"/>
  <c r="M73" i="18"/>
  <c r="O72" i="18"/>
  <c r="M72" i="18"/>
  <c r="O71" i="18"/>
  <c r="M71" i="18"/>
  <c r="O70" i="18"/>
  <c r="M70" i="18"/>
  <c r="O69" i="18"/>
  <c r="M69" i="18"/>
  <c r="O68" i="18"/>
  <c r="M68" i="18"/>
  <c r="O67" i="18"/>
  <c r="M67" i="18"/>
  <c r="O66" i="18"/>
  <c r="M66" i="18"/>
  <c r="O65" i="18"/>
  <c r="M65" i="18"/>
  <c r="O64" i="18"/>
  <c r="M64" i="18"/>
  <c r="O63" i="18"/>
  <c r="M63" i="18"/>
  <c r="O62" i="18"/>
  <c r="M62" i="18"/>
  <c r="O61" i="18"/>
  <c r="M61" i="18"/>
  <c r="O60" i="18"/>
  <c r="M60" i="18"/>
  <c r="O59" i="18"/>
  <c r="M59" i="18"/>
  <c r="O58" i="18"/>
  <c r="M58" i="18"/>
  <c r="O57" i="18"/>
  <c r="M57" i="18"/>
  <c r="O56" i="18"/>
  <c r="M56" i="18"/>
  <c r="O55" i="18"/>
  <c r="M55" i="18"/>
  <c r="O54" i="18"/>
  <c r="M54" i="18"/>
  <c r="O53" i="18"/>
  <c r="M53" i="18"/>
  <c r="O52" i="18"/>
  <c r="M52" i="18"/>
  <c r="O51" i="18"/>
  <c r="M51" i="18"/>
  <c r="O50" i="18"/>
  <c r="M50" i="18"/>
  <c r="O49" i="18"/>
  <c r="M49" i="18"/>
  <c r="O48" i="18"/>
  <c r="M48" i="18"/>
  <c r="O47" i="18"/>
  <c r="M47" i="18"/>
  <c r="O46" i="18"/>
  <c r="M46" i="18"/>
  <c r="O45" i="18"/>
  <c r="M45" i="18"/>
  <c r="O44" i="18"/>
  <c r="M44" i="18"/>
  <c r="O43" i="18"/>
  <c r="M43" i="18"/>
  <c r="O42" i="18"/>
  <c r="M42" i="18"/>
  <c r="O41" i="18"/>
  <c r="M41" i="18"/>
  <c r="O40" i="18"/>
  <c r="M40" i="18"/>
  <c r="O39" i="18"/>
  <c r="M39" i="18"/>
  <c r="O38" i="18"/>
  <c r="M38" i="18"/>
  <c r="O37" i="18"/>
  <c r="M37" i="18"/>
  <c r="O36" i="18"/>
  <c r="M36" i="18"/>
  <c r="O35" i="18"/>
  <c r="M35" i="18"/>
  <c r="O34" i="18"/>
  <c r="M34" i="18"/>
  <c r="O33" i="18"/>
  <c r="M33" i="18"/>
  <c r="O32" i="18"/>
  <c r="M32" i="18"/>
  <c r="O31" i="18"/>
  <c r="M31" i="18"/>
  <c r="O30" i="18"/>
  <c r="M30" i="18"/>
  <c r="O29" i="18"/>
  <c r="M29" i="18"/>
  <c r="O28" i="18"/>
  <c r="M28" i="18"/>
  <c r="O27" i="18"/>
  <c r="M27" i="18"/>
  <c r="O26" i="18"/>
  <c r="M26" i="18"/>
  <c r="O25" i="18"/>
  <c r="M25" i="18"/>
  <c r="O24" i="18"/>
  <c r="M24" i="18"/>
  <c r="O23" i="18"/>
  <c r="M23" i="18"/>
  <c r="O22" i="18"/>
  <c r="M22" i="18"/>
  <c r="O21" i="18"/>
  <c r="M21" i="18"/>
  <c r="O20" i="18"/>
  <c r="M20" i="18"/>
  <c r="O19" i="18"/>
  <c r="M19" i="18"/>
  <c r="O18" i="18"/>
  <c r="M18" i="18"/>
  <c r="O17" i="18"/>
  <c r="M17" i="18"/>
  <c r="O16" i="18"/>
  <c r="M16" i="18"/>
  <c r="O15" i="18"/>
  <c r="M15" i="18"/>
  <c r="O14" i="18"/>
  <c r="M14" i="18"/>
  <c r="O13" i="18"/>
  <c r="M13" i="18"/>
  <c r="O12" i="18"/>
  <c r="M12" i="18"/>
  <c r="O11" i="18"/>
  <c r="M11" i="18"/>
  <c r="O10" i="18"/>
  <c r="M10" i="18"/>
  <c r="O9" i="18"/>
  <c r="M9" i="18"/>
  <c r="O8" i="18"/>
  <c r="M8" i="18"/>
  <c r="O7" i="18"/>
  <c r="M7" i="18"/>
  <c r="O6" i="18"/>
  <c r="M6" i="18"/>
  <c r="O5" i="18"/>
  <c r="M5" i="18"/>
  <c r="O104" i="17"/>
  <c r="M104" i="17"/>
  <c r="O103" i="17"/>
  <c r="M103" i="17"/>
  <c r="O102" i="17"/>
  <c r="M102" i="17"/>
  <c r="O101" i="17"/>
  <c r="M101" i="17"/>
  <c r="O100" i="17"/>
  <c r="M100" i="17"/>
  <c r="O99" i="17"/>
  <c r="M99" i="17"/>
  <c r="O98" i="17"/>
  <c r="M98" i="17"/>
  <c r="O97" i="17"/>
  <c r="M97" i="17"/>
  <c r="O96" i="17"/>
  <c r="M96" i="17"/>
  <c r="O95" i="17"/>
  <c r="M95" i="17"/>
  <c r="O94" i="17"/>
  <c r="M94" i="17"/>
  <c r="O93" i="17"/>
  <c r="M93" i="17"/>
  <c r="O92" i="17"/>
  <c r="M92" i="17"/>
  <c r="O91" i="17"/>
  <c r="M91" i="17"/>
  <c r="O90" i="17"/>
  <c r="M90" i="17"/>
  <c r="O89" i="17"/>
  <c r="M89" i="17"/>
  <c r="O88" i="17"/>
  <c r="M88" i="17"/>
  <c r="O87" i="17"/>
  <c r="M87" i="17"/>
  <c r="O86" i="17"/>
  <c r="M86" i="17"/>
  <c r="O85" i="17"/>
  <c r="M85" i="17"/>
  <c r="O84" i="17"/>
  <c r="M84" i="17"/>
  <c r="O83" i="17"/>
  <c r="M83" i="17"/>
  <c r="O82" i="17"/>
  <c r="M82" i="17"/>
  <c r="O81" i="17"/>
  <c r="M81" i="17"/>
  <c r="O80" i="17"/>
  <c r="M80" i="17"/>
  <c r="O79" i="17"/>
  <c r="M79" i="17"/>
  <c r="O78" i="17"/>
  <c r="M78" i="17"/>
  <c r="O77" i="17"/>
  <c r="M77" i="17"/>
  <c r="O76" i="17"/>
  <c r="M76" i="17"/>
  <c r="O75" i="17"/>
  <c r="M75" i="17"/>
  <c r="O74" i="17"/>
  <c r="M74" i="17"/>
  <c r="O73" i="17"/>
  <c r="M73" i="17"/>
  <c r="O72" i="17"/>
  <c r="M72" i="17"/>
  <c r="O71" i="17"/>
  <c r="M71" i="17"/>
  <c r="O70" i="17"/>
  <c r="M70" i="17"/>
  <c r="O69" i="17"/>
  <c r="M69" i="17"/>
  <c r="O68" i="17"/>
  <c r="M68" i="17"/>
  <c r="O67" i="17"/>
  <c r="M67" i="17"/>
  <c r="O66" i="17"/>
  <c r="M66" i="17"/>
  <c r="O65" i="17"/>
  <c r="M65" i="17"/>
  <c r="O64" i="17"/>
  <c r="M64" i="17"/>
  <c r="O63" i="17"/>
  <c r="M63" i="17"/>
  <c r="O62" i="17"/>
  <c r="M62" i="17"/>
  <c r="O61" i="17"/>
  <c r="M61" i="17"/>
  <c r="O60" i="17"/>
  <c r="M60" i="17"/>
  <c r="O59" i="17"/>
  <c r="M59" i="17"/>
  <c r="O58" i="17"/>
  <c r="M58" i="17"/>
  <c r="O57" i="17"/>
  <c r="M57" i="17"/>
  <c r="O56" i="17"/>
  <c r="M56" i="17"/>
  <c r="O55" i="17"/>
  <c r="M55" i="17"/>
  <c r="O54" i="17"/>
  <c r="M54" i="17"/>
  <c r="O53" i="17"/>
  <c r="M53" i="17"/>
  <c r="O52" i="17"/>
  <c r="M52" i="17"/>
  <c r="O51" i="17"/>
  <c r="M51" i="17"/>
  <c r="O50" i="17"/>
  <c r="M50" i="17"/>
  <c r="O49" i="17"/>
  <c r="M49" i="17"/>
  <c r="O48" i="17"/>
  <c r="M48" i="17"/>
  <c r="O47" i="17"/>
  <c r="M47" i="17"/>
  <c r="O46" i="17"/>
  <c r="M46" i="17"/>
  <c r="O45" i="17"/>
  <c r="M45" i="17"/>
  <c r="O44" i="17"/>
  <c r="M44" i="17"/>
  <c r="O43" i="17"/>
  <c r="M43" i="17"/>
  <c r="O42" i="17"/>
  <c r="M42" i="17"/>
  <c r="O41" i="17"/>
  <c r="M41" i="17"/>
  <c r="O40" i="17"/>
  <c r="M40" i="17"/>
  <c r="O39" i="17"/>
  <c r="M39" i="17"/>
  <c r="O38" i="17"/>
  <c r="M38" i="17"/>
  <c r="O37" i="17"/>
  <c r="M37" i="17"/>
  <c r="O36" i="17"/>
  <c r="M36" i="17"/>
  <c r="O35" i="17"/>
  <c r="M35" i="17"/>
  <c r="O34" i="17"/>
  <c r="M34" i="17"/>
  <c r="O33" i="17"/>
  <c r="M33" i="17"/>
  <c r="O32" i="17"/>
  <c r="M32" i="17"/>
  <c r="O31" i="17"/>
  <c r="M31" i="17"/>
  <c r="O30" i="17"/>
  <c r="M30" i="17"/>
  <c r="O29" i="17"/>
  <c r="M29" i="17"/>
  <c r="O28" i="17"/>
  <c r="M28" i="17"/>
  <c r="O27" i="17"/>
  <c r="M27" i="17"/>
  <c r="O26" i="17"/>
  <c r="M26" i="17"/>
  <c r="O25" i="17"/>
  <c r="M25" i="17"/>
  <c r="O24" i="17"/>
  <c r="M24" i="17"/>
  <c r="O23" i="17"/>
  <c r="M23" i="17"/>
  <c r="O22" i="17"/>
  <c r="M22" i="17"/>
  <c r="O21" i="17"/>
  <c r="M21" i="17"/>
  <c r="O20" i="17"/>
  <c r="M20" i="17"/>
  <c r="O19" i="17"/>
  <c r="M19" i="17"/>
  <c r="O18" i="17"/>
  <c r="M18" i="17"/>
  <c r="O17" i="17"/>
  <c r="M17" i="17"/>
  <c r="O16" i="17"/>
  <c r="M16" i="17"/>
  <c r="O15" i="17"/>
  <c r="M15" i="17"/>
  <c r="O14" i="17"/>
  <c r="M14" i="17"/>
  <c r="O13" i="17"/>
  <c r="M13" i="17"/>
  <c r="O12" i="17"/>
  <c r="M12" i="17"/>
  <c r="O11" i="17"/>
  <c r="M11" i="17"/>
  <c r="O10" i="17"/>
  <c r="M10" i="17"/>
  <c r="O9" i="17"/>
  <c r="M9" i="17"/>
  <c r="O8" i="17"/>
  <c r="M8" i="17"/>
  <c r="O7" i="17"/>
  <c r="M7" i="17"/>
  <c r="O6" i="17"/>
  <c r="M6" i="17"/>
  <c r="O5" i="17"/>
  <c r="M5" i="17"/>
  <c r="O104" i="16"/>
  <c r="M104" i="16"/>
  <c r="O103" i="16"/>
  <c r="M103" i="16"/>
  <c r="O102" i="16"/>
  <c r="M102" i="16"/>
  <c r="O101" i="16"/>
  <c r="M101" i="16"/>
  <c r="O100" i="16"/>
  <c r="M100" i="16"/>
  <c r="O99" i="16"/>
  <c r="M99" i="16"/>
  <c r="O98" i="16"/>
  <c r="M98" i="16"/>
  <c r="O97" i="16"/>
  <c r="M97" i="16"/>
  <c r="O96" i="16"/>
  <c r="M96" i="16"/>
  <c r="O95" i="16"/>
  <c r="M95" i="16"/>
  <c r="O94" i="16"/>
  <c r="M94" i="16"/>
  <c r="O93" i="16"/>
  <c r="M93" i="16"/>
  <c r="O92" i="16"/>
  <c r="M92" i="16"/>
  <c r="O91" i="16"/>
  <c r="M91" i="16"/>
  <c r="O90" i="16"/>
  <c r="M90" i="16"/>
  <c r="O89" i="16"/>
  <c r="M89" i="16"/>
  <c r="O88" i="16"/>
  <c r="M88" i="16"/>
  <c r="O87" i="16"/>
  <c r="M87" i="16"/>
  <c r="O86" i="16"/>
  <c r="M86" i="16"/>
  <c r="O85" i="16"/>
  <c r="M85" i="16"/>
  <c r="O84" i="16"/>
  <c r="M84" i="16"/>
  <c r="O83" i="16"/>
  <c r="M83" i="16"/>
  <c r="O82" i="16"/>
  <c r="M82" i="16"/>
  <c r="O81" i="16"/>
  <c r="M81" i="16"/>
  <c r="O80" i="16"/>
  <c r="M80" i="16"/>
  <c r="O79" i="16"/>
  <c r="M79" i="16"/>
  <c r="O78" i="16"/>
  <c r="M78" i="16"/>
  <c r="O77" i="16"/>
  <c r="M77" i="16"/>
  <c r="O76" i="16"/>
  <c r="M76" i="16"/>
  <c r="O75" i="16"/>
  <c r="M75" i="16"/>
  <c r="O74" i="16"/>
  <c r="M74" i="16"/>
  <c r="O73" i="16"/>
  <c r="M73" i="16"/>
  <c r="O72" i="16"/>
  <c r="M72" i="16"/>
  <c r="O71" i="16"/>
  <c r="M71" i="16"/>
  <c r="O70" i="16"/>
  <c r="M70" i="16"/>
  <c r="O69" i="16"/>
  <c r="M69" i="16"/>
  <c r="O68" i="16"/>
  <c r="M68" i="16"/>
  <c r="O67" i="16"/>
  <c r="M67" i="16"/>
  <c r="O66" i="16"/>
  <c r="M66" i="16"/>
  <c r="O65" i="16"/>
  <c r="M65" i="16"/>
  <c r="O64" i="16"/>
  <c r="M64" i="16"/>
  <c r="O63" i="16"/>
  <c r="M63" i="16"/>
  <c r="O62" i="16"/>
  <c r="M62" i="16"/>
  <c r="O61" i="16"/>
  <c r="M61" i="16"/>
  <c r="O60" i="16"/>
  <c r="M60" i="16"/>
  <c r="O59" i="16"/>
  <c r="M59" i="16"/>
  <c r="O58" i="16"/>
  <c r="M58" i="16"/>
  <c r="O57" i="16"/>
  <c r="M57" i="16"/>
  <c r="O56" i="16"/>
  <c r="M56" i="16"/>
  <c r="O55" i="16"/>
  <c r="M55" i="16"/>
  <c r="O54" i="16"/>
  <c r="M54" i="16"/>
  <c r="O53" i="16"/>
  <c r="M53" i="16"/>
  <c r="O52" i="16"/>
  <c r="M52" i="16"/>
  <c r="O51" i="16"/>
  <c r="M51" i="16"/>
  <c r="O50" i="16"/>
  <c r="M50" i="16"/>
  <c r="O49" i="16"/>
  <c r="M49" i="16"/>
  <c r="O48" i="16"/>
  <c r="M48" i="16"/>
  <c r="O47" i="16"/>
  <c r="M47" i="16"/>
  <c r="O46" i="16"/>
  <c r="M46" i="16"/>
  <c r="O45" i="16"/>
  <c r="M45" i="16"/>
  <c r="O44" i="16"/>
  <c r="M44" i="16"/>
  <c r="O43" i="16"/>
  <c r="M43" i="16"/>
  <c r="O42" i="16"/>
  <c r="M42" i="16"/>
  <c r="O41" i="16"/>
  <c r="M41" i="16"/>
  <c r="O40" i="16"/>
  <c r="M40" i="16"/>
  <c r="O39" i="16"/>
  <c r="D5" i="27" s="1"/>
  <c r="M39" i="16"/>
  <c r="O38" i="16"/>
  <c r="M38" i="16"/>
  <c r="O37" i="16"/>
  <c r="M37" i="16"/>
  <c r="O36" i="16"/>
  <c r="M36" i="16"/>
  <c r="O35" i="16"/>
  <c r="M35" i="16"/>
  <c r="O34" i="16"/>
  <c r="M34" i="16"/>
  <c r="O33" i="16"/>
  <c r="M33" i="16"/>
  <c r="O32" i="16"/>
  <c r="M32" i="16"/>
  <c r="O31" i="16"/>
  <c r="M31" i="16"/>
  <c r="O30" i="16"/>
  <c r="M30" i="16"/>
  <c r="O29" i="16"/>
  <c r="M29" i="16"/>
  <c r="O28" i="16"/>
  <c r="M28" i="16"/>
  <c r="O27" i="16"/>
  <c r="M27" i="16"/>
  <c r="O26" i="16"/>
  <c r="M26" i="16"/>
  <c r="O25" i="16"/>
  <c r="M25" i="16"/>
  <c r="O24" i="16"/>
  <c r="M24" i="16"/>
  <c r="O23" i="16"/>
  <c r="M23" i="16"/>
  <c r="O22" i="16"/>
  <c r="M22" i="16"/>
  <c r="O21" i="16"/>
  <c r="M21" i="16"/>
  <c r="O20" i="16"/>
  <c r="M20" i="16"/>
  <c r="O19" i="16"/>
  <c r="M19" i="16"/>
  <c r="O18" i="16"/>
  <c r="M18" i="16"/>
  <c r="O17" i="16"/>
  <c r="M17" i="16"/>
  <c r="O16" i="16"/>
  <c r="M16" i="16"/>
  <c r="O15" i="16"/>
  <c r="M15" i="16"/>
  <c r="O14" i="16"/>
  <c r="M14" i="16"/>
  <c r="O13" i="16"/>
  <c r="M13" i="16"/>
  <c r="O12" i="16"/>
  <c r="M12" i="16"/>
  <c r="O11" i="16"/>
  <c r="M11" i="16"/>
  <c r="O10" i="16"/>
  <c r="M10" i="16"/>
  <c r="O9" i="16"/>
  <c r="M9" i="16"/>
  <c r="O8" i="16"/>
  <c r="M8" i="16"/>
  <c r="O7" i="16"/>
  <c r="M7" i="16"/>
  <c r="O6" i="16"/>
  <c r="M6" i="16"/>
  <c r="O5" i="16"/>
  <c r="M5" i="16"/>
  <c r="O104" i="15"/>
  <c r="M104" i="15"/>
  <c r="O103" i="15"/>
  <c r="M103" i="15"/>
  <c r="O102" i="15"/>
  <c r="M102" i="15"/>
  <c r="O101" i="15"/>
  <c r="M101" i="15"/>
  <c r="O100" i="15"/>
  <c r="M100" i="15"/>
  <c r="O99" i="15"/>
  <c r="M99" i="15"/>
  <c r="O98" i="15"/>
  <c r="M98" i="15"/>
  <c r="O97" i="15"/>
  <c r="M97" i="15"/>
  <c r="O96" i="15"/>
  <c r="M96" i="15"/>
  <c r="O95" i="15"/>
  <c r="M95" i="15"/>
  <c r="O94" i="15"/>
  <c r="M94" i="15"/>
  <c r="O93" i="15"/>
  <c r="M93" i="15"/>
  <c r="O92" i="15"/>
  <c r="M92" i="15"/>
  <c r="O91" i="15"/>
  <c r="M91" i="15"/>
  <c r="O90" i="15"/>
  <c r="M90" i="15"/>
  <c r="O89" i="15"/>
  <c r="M89" i="15"/>
  <c r="O88" i="15"/>
  <c r="M88" i="15"/>
  <c r="O87" i="15"/>
  <c r="M87" i="15"/>
  <c r="O86" i="15"/>
  <c r="M86" i="15"/>
  <c r="O85" i="15"/>
  <c r="M85" i="15"/>
  <c r="O84" i="15"/>
  <c r="M84" i="15"/>
  <c r="O83" i="15"/>
  <c r="M83" i="15"/>
  <c r="O82" i="15"/>
  <c r="M82" i="15"/>
  <c r="O81" i="15"/>
  <c r="M81" i="15"/>
  <c r="O80" i="15"/>
  <c r="M80" i="15"/>
  <c r="O79" i="15"/>
  <c r="M79" i="15"/>
  <c r="O78" i="15"/>
  <c r="M78" i="15"/>
  <c r="O77" i="15"/>
  <c r="M77" i="15"/>
  <c r="O76" i="15"/>
  <c r="M76" i="15"/>
  <c r="O75" i="15"/>
  <c r="M75" i="15"/>
  <c r="O74" i="15"/>
  <c r="M74" i="15"/>
  <c r="O73" i="15"/>
  <c r="M73" i="15"/>
  <c r="O72" i="15"/>
  <c r="M72" i="15"/>
  <c r="O71" i="15"/>
  <c r="M71" i="15"/>
  <c r="O70" i="15"/>
  <c r="M70" i="15"/>
  <c r="O69" i="15"/>
  <c r="M69" i="15"/>
  <c r="O68" i="15"/>
  <c r="M68" i="15"/>
  <c r="O67" i="15"/>
  <c r="M67" i="15"/>
  <c r="O66" i="15"/>
  <c r="M66" i="15"/>
  <c r="O65" i="15"/>
  <c r="M65" i="15"/>
  <c r="O64" i="15"/>
  <c r="M64" i="15"/>
  <c r="O63" i="15"/>
  <c r="M63" i="15"/>
  <c r="O62" i="15"/>
  <c r="M62" i="15"/>
  <c r="O61" i="15"/>
  <c r="M61" i="15"/>
  <c r="O60" i="15"/>
  <c r="M60" i="15"/>
  <c r="O59" i="15"/>
  <c r="M59" i="15"/>
  <c r="O58" i="15"/>
  <c r="M58" i="15"/>
  <c r="O57" i="15"/>
  <c r="M57" i="15"/>
  <c r="O56" i="15"/>
  <c r="M56" i="15"/>
  <c r="O55" i="15"/>
  <c r="M55" i="15"/>
  <c r="O54" i="15"/>
  <c r="M54" i="15"/>
  <c r="O53" i="15"/>
  <c r="M53" i="15"/>
  <c r="O52" i="15"/>
  <c r="M52" i="15"/>
  <c r="O51" i="15"/>
  <c r="M51" i="15"/>
  <c r="O50" i="15"/>
  <c r="M50" i="15"/>
  <c r="O49" i="15"/>
  <c r="M49" i="15"/>
  <c r="O48" i="15"/>
  <c r="M48" i="15"/>
  <c r="O47" i="15"/>
  <c r="M47" i="15"/>
  <c r="O46" i="15"/>
  <c r="M46" i="15"/>
  <c r="O45" i="15"/>
  <c r="M45" i="15"/>
  <c r="O44" i="15"/>
  <c r="M44" i="15"/>
  <c r="O43" i="15"/>
  <c r="M43" i="15"/>
  <c r="O42" i="15"/>
  <c r="M42" i="15"/>
  <c r="O41" i="15"/>
  <c r="M41" i="15"/>
  <c r="O40" i="15"/>
  <c r="M40" i="15"/>
  <c r="O39" i="15"/>
  <c r="C5" i="27" s="1"/>
  <c r="M39" i="15"/>
  <c r="O38" i="15"/>
  <c r="M38" i="15"/>
  <c r="O37" i="15"/>
  <c r="M37" i="15"/>
  <c r="O36" i="15"/>
  <c r="M36" i="15"/>
  <c r="O35" i="15"/>
  <c r="M35" i="15"/>
  <c r="O34" i="15"/>
  <c r="M34" i="15"/>
  <c r="O33" i="15"/>
  <c r="M33" i="15"/>
  <c r="O32" i="15"/>
  <c r="M32" i="15"/>
  <c r="O31" i="15"/>
  <c r="M31" i="15"/>
  <c r="O30" i="15"/>
  <c r="M30" i="15"/>
  <c r="O29" i="15"/>
  <c r="M29" i="15"/>
  <c r="O28" i="15"/>
  <c r="M28" i="15"/>
  <c r="O27" i="15"/>
  <c r="M27" i="15"/>
  <c r="O26" i="15"/>
  <c r="M26" i="15"/>
  <c r="O25" i="15"/>
  <c r="M25" i="15"/>
  <c r="O24" i="15"/>
  <c r="M24" i="15"/>
  <c r="O23" i="15"/>
  <c r="M23" i="15"/>
  <c r="O22" i="15"/>
  <c r="M22" i="15"/>
  <c r="O21" i="15"/>
  <c r="M21" i="15"/>
  <c r="O20" i="15"/>
  <c r="M20" i="15"/>
  <c r="O19" i="15"/>
  <c r="M19" i="15"/>
  <c r="O18" i="15"/>
  <c r="M18" i="15"/>
  <c r="O17" i="15"/>
  <c r="M17" i="15"/>
  <c r="O16" i="15"/>
  <c r="M16" i="15"/>
  <c r="O15" i="15"/>
  <c r="M15" i="15"/>
  <c r="O14" i="15"/>
  <c r="M14" i="15"/>
  <c r="O13" i="15"/>
  <c r="M13" i="15"/>
  <c r="O12" i="15"/>
  <c r="M12" i="15"/>
  <c r="O11" i="15"/>
  <c r="M11" i="15"/>
  <c r="O10" i="15"/>
  <c r="M10" i="15"/>
  <c r="O9" i="15"/>
  <c r="M9" i="15"/>
  <c r="O8" i="15"/>
  <c r="M8" i="15"/>
  <c r="O7" i="15"/>
  <c r="M7" i="15"/>
  <c r="O6" i="15"/>
  <c r="M6" i="15"/>
  <c r="O5" i="15"/>
  <c r="M5" i="15"/>
  <c r="O104" i="14"/>
  <c r="M104" i="14"/>
  <c r="O103" i="14"/>
  <c r="M103" i="14"/>
  <c r="O102" i="14"/>
  <c r="M102" i="14"/>
  <c r="O101" i="14"/>
  <c r="M101" i="14"/>
  <c r="O100" i="14"/>
  <c r="M100" i="14"/>
  <c r="O99" i="14"/>
  <c r="M99" i="14"/>
  <c r="O98" i="14"/>
  <c r="M98" i="14"/>
  <c r="O97" i="14"/>
  <c r="M97" i="14"/>
  <c r="O96" i="14"/>
  <c r="M96" i="14"/>
  <c r="O95" i="14"/>
  <c r="M95" i="14"/>
  <c r="O94" i="14"/>
  <c r="M94" i="14"/>
  <c r="O93" i="14"/>
  <c r="M93" i="14"/>
  <c r="O92" i="14"/>
  <c r="M92" i="14"/>
  <c r="O91" i="14"/>
  <c r="M91" i="14"/>
  <c r="O90" i="14"/>
  <c r="M90" i="14"/>
  <c r="O89" i="14"/>
  <c r="M89" i="14"/>
  <c r="O88" i="14"/>
  <c r="M88" i="14"/>
  <c r="O87" i="14"/>
  <c r="M87" i="14"/>
  <c r="O86" i="14"/>
  <c r="M86" i="14"/>
  <c r="O85" i="14"/>
  <c r="M85" i="14"/>
  <c r="O84" i="14"/>
  <c r="M84" i="14"/>
  <c r="O83" i="14"/>
  <c r="M83" i="14"/>
  <c r="O82" i="14"/>
  <c r="M82" i="14"/>
  <c r="O81" i="14"/>
  <c r="M81" i="14"/>
  <c r="O80" i="14"/>
  <c r="M80" i="14"/>
  <c r="O79" i="14"/>
  <c r="M79" i="14"/>
  <c r="O78" i="14"/>
  <c r="M78" i="14"/>
  <c r="O77" i="14"/>
  <c r="M77" i="14"/>
  <c r="O76" i="14"/>
  <c r="M76" i="14"/>
  <c r="O75" i="14"/>
  <c r="M75" i="14"/>
  <c r="O74" i="14"/>
  <c r="M74" i="14"/>
  <c r="O73" i="14"/>
  <c r="M73" i="14"/>
  <c r="O72" i="14"/>
  <c r="M72" i="14"/>
  <c r="O71" i="14"/>
  <c r="M71" i="14"/>
  <c r="O70" i="14"/>
  <c r="M70" i="14"/>
  <c r="O69" i="14"/>
  <c r="M69" i="14"/>
  <c r="O68" i="14"/>
  <c r="M68" i="14"/>
  <c r="O67" i="14"/>
  <c r="M67" i="14"/>
  <c r="O66" i="14"/>
  <c r="M66" i="14"/>
  <c r="O65" i="14"/>
  <c r="M65" i="14"/>
  <c r="O64" i="14"/>
  <c r="M64" i="14"/>
  <c r="O63" i="14"/>
  <c r="M63" i="14"/>
  <c r="O62" i="14"/>
  <c r="M62" i="14"/>
  <c r="O61" i="14"/>
  <c r="M61" i="14"/>
  <c r="O60" i="14"/>
  <c r="M60" i="14"/>
  <c r="O59" i="14"/>
  <c r="M59" i="14"/>
  <c r="O58" i="14"/>
  <c r="M58" i="14"/>
  <c r="O57" i="14"/>
  <c r="M57" i="14"/>
  <c r="O56" i="14"/>
  <c r="M56" i="14"/>
  <c r="O55" i="14"/>
  <c r="M55" i="14"/>
  <c r="O54" i="14"/>
  <c r="M54" i="14"/>
  <c r="O53" i="14"/>
  <c r="M53" i="14"/>
  <c r="O52" i="14"/>
  <c r="M52" i="14"/>
  <c r="O51" i="14"/>
  <c r="M51" i="14"/>
  <c r="O50" i="14"/>
  <c r="M50" i="14"/>
  <c r="O49" i="14"/>
  <c r="M49" i="14"/>
  <c r="O48" i="14"/>
  <c r="M48" i="14"/>
  <c r="O47" i="14"/>
  <c r="M47" i="14"/>
  <c r="O46" i="14"/>
  <c r="M46" i="14"/>
  <c r="O45" i="14"/>
  <c r="M45" i="14"/>
  <c r="O44" i="14"/>
  <c r="M44" i="14"/>
  <c r="O43" i="14"/>
  <c r="M43" i="14"/>
  <c r="O42" i="14"/>
  <c r="M42" i="14"/>
  <c r="O41" i="14"/>
  <c r="M41" i="14"/>
  <c r="O40" i="14"/>
  <c r="M40" i="14"/>
  <c r="O39" i="14"/>
  <c r="M39" i="14"/>
  <c r="O38" i="14"/>
  <c r="M38" i="14"/>
  <c r="O37" i="14"/>
  <c r="M37" i="14"/>
  <c r="O36" i="14"/>
  <c r="M36" i="14"/>
  <c r="O35" i="14"/>
  <c r="M35" i="14"/>
  <c r="O34" i="14"/>
  <c r="M34" i="14"/>
  <c r="O33" i="14"/>
  <c r="M33" i="14"/>
  <c r="O32" i="14"/>
  <c r="M32" i="14"/>
  <c r="O31" i="14"/>
  <c r="M31" i="14"/>
  <c r="O30" i="14"/>
  <c r="M30" i="14"/>
  <c r="O29" i="14"/>
  <c r="M29" i="14"/>
  <c r="O28" i="14"/>
  <c r="M28" i="14"/>
  <c r="O27" i="14"/>
  <c r="M27" i="14"/>
  <c r="O26" i="14"/>
  <c r="M26" i="14"/>
  <c r="O25" i="14"/>
  <c r="M25" i="14"/>
  <c r="O24" i="14"/>
  <c r="M24" i="14"/>
  <c r="O23" i="14"/>
  <c r="M23" i="14"/>
  <c r="O22" i="14"/>
  <c r="M22" i="14"/>
  <c r="O21" i="14"/>
  <c r="M21" i="14"/>
  <c r="O20" i="14"/>
  <c r="M20" i="14"/>
  <c r="O19" i="14"/>
  <c r="M19" i="14"/>
  <c r="O18" i="14"/>
  <c r="M18" i="14"/>
  <c r="O17" i="14"/>
  <c r="M17" i="14"/>
  <c r="O16" i="14"/>
  <c r="M16" i="14"/>
  <c r="O15" i="14"/>
  <c r="M15" i="14"/>
  <c r="O14" i="14"/>
  <c r="M14" i="14"/>
  <c r="O13" i="14"/>
  <c r="M13" i="14"/>
  <c r="O12" i="14"/>
  <c r="M12" i="14"/>
  <c r="O11" i="14"/>
  <c r="M11" i="14"/>
  <c r="O10" i="14"/>
  <c r="M10" i="14"/>
  <c r="O9" i="14"/>
  <c r="M9" i="14"/>
  <c r="O8" i="14"/>
  <c r="M8" i="14"/>
  <c r="O7" i="14"/>
  <c r="M7" i="14"/>
  <c r="O6" i="14"/>
  <c r="M6" i="14"/>
  <c r="O5" i="14"/>
  <c r="M5" i="14"/>
  <c r="L5" i="27"/>
  <c r="K5" i="27"/>
  <c r="J5" i="27"/>
  <c r="I5" i="27"/>
  <c r="H5" i="27"/>
  <c r="F5" i="27"/>
  <c r="E5" i="27"/>
  <c r="B5" i="27"/>
</calcChain>
</file>

<file path=xl/sharedStrings.xml><?xml version="1.0" encoding="utf-8"?>
<sst xmlns="http://schemas.openxmlformats.org/spreadsheetml/2006/main" count="859" uniqueCount="137">
  <si>
    <t>Wellpath</t>
  </si>
  <si>
    <t>REPORT SETUP INFORMATION</t>
  </si>
  <si>
    <t>Projection System</t>
  </si>
  <si>
    <t>ED50 / UTM Zone 31 North</t>
  </si>
  <si>
    <t>North Reference</t>
  </si>
  <si>
    <t>Scale</t>
  </si>
  <si>
    <t>Convergence at slot</t>
  </si>
  <si>
    <t>WELLPATH LOCATION</t>
  </si>
  <si>
    <t>Local North</t>
  </si>
  <si>
    <t>Local East</t>
  </si>
  <si>
    <t>Easting</t>
  </si>
  <si>
    <t>Northing</t>
  </si>
  <si>
    <t>Latitude</t>
  </si>
  <si>
    <t>Longitude</t>
  </si>
  <si>
    <t xml:space="preserve"> </t>
  </si>
  <si>
    <t>[m]</t>
  </si>
  <si>
    <t>60°00'00.000"N</t>
  </si>
  <si>
    <t>MD</t>
  </si>
  <si>
    <t>Inclination</t>
  </si>
  <si>
    <t>Azimuth</t>
  </si>
  <si>
    <t>TVD</t>
  </si>
  <si>
    <t>North</t>
  </si>
  <si>
    <t>East</t>
  </si>
  <si>
    <t>[°]</t>
  </si>
  <si>
    <t>sigmaH</t>
  </si>
  <si>
    <t>sigmaL</t>
  </si>
  <si>
    <t>sigmaA</t>
  </si>
  <si>
    <t>Offset 04: East 20 drilled double dip wellpath</t>
  </si>
  <si>
    <t>3°00'00.000"E</t>
  </si>
  <si>
    <t>3°00'06.451"E</t>
  </si>
  <si>
    <t>60°00'03.231"N</t>
  </si>
  <si>
    <t>3°00'00.645"E</t>
  </si>
  <si>
    <t>3°00'01.290"E</t>
  </si>
  <si>
    <t>59°59'58.383"N</t>
  </si>
  <si>
    <t>2°59'27.744"E</t>
  </si>
  <si>
    <t>59°58'45.684"N</t>
  </si>
  <si>
    <t>3°00'06.447"E</t>
  </si>
  <si>
    <t>3°00'05.158"E</t>
  </si>
  <si>
    <t>59°59'27.689"N</t>
  </si>
  <si>
    <t>Grid</t>
  </si>
  <si>
    <t>0.00° East</t>
  </si>
  <si>
    <t>0.01° West</t>
  </si>
  <si>
    <t>59°59'43.841"N</t>
  </si>
  <si>
    <t>2°59'01.946"E</t>
  </si>
  <si>
    <t>Offset 01</t>
  </si>
  <si>
    <t>Ref MD</t>
  </si>
  <si>
    <t>Offset 02</t>
  </si>
  <si>
    <t>Offset 03</t>
  </si>
  <si>
    <t>Offset 04</t>
  </si>
  <si>
    <t>Offset 05</t>
  </si>
  <si>
    <t>Offset 06</t>
  </si>
  <si>
    <t>Offset 07</t>
  </si>
  <si>
    <t>Offset 08</t>
  </si>
  <si>
    <t>Offset 09</t>
  </si>
  <si>
    <t>Offset 10</t>
  </si>
  <si>
    <t>Name</t>
  </si>
  <si>
    <t>Date</t>
  </si>
  <si>
    <t>Comment</t>
  </si>
  <si>
    <t>AS</t>
  </si>
  <si>
    <t>Merge location, uncertainty and clearance data sheets into one workbook</t>
  </si>
  <si>
    <t>Offset 10 (sidetrack) uncertainty from KOP</t>
  </si>
  <si>
    <t>Sidetrak point on Reference well</t>
  </si>
  <si>
    <t>Sidetrack</t>
  </si>
  <si>
    <t>(none)</t>
  </si>
  <si>
    <t>Slot Location</t>
  </si>
  <si>
    <t>Offset 11</t>
  </si>
  <si>
    <t>Offset 11 and realign ref, #01, #2 and #07</t>
  </si>
  <si>
    <t>Revise based on AA QA</t>
  </si>
  <si>
    <t>Password protect content for iscwsa</t>
  </si>
  <si>
    <t>Offset 01: East 100 drilled wellpath r4</t>
  </si>
  <si>
    <t>Reference drilled wellpath r4</t>
  </si>
  <si>
    <t>Offset 02: North 100 drilled wellpath r4</t>
  </si>
  <si>
    <t>Offset 03: East 10 drilled wellpath r4</t>
  </si>
  <si>
    <t>Offset 05: Angular drilled wellpath r4</t>
  </si>
  <si>
    <t>Offset 06: Overlap opposite drilled wellpath r4</t>
  </si>
  <si>
    <t>Offset 07: Short opposite drilled wellpath r4</t>
  </si>
  <si>
    <t>Offset 08: Perpendicular drilled wellpath r4</t>
  </si>
  <si>
    <t>Offset 09: Vertical drilled wellpath r4</t>
  </si>
  <si>
    <t>Offset 10: Sidetrack from reference drilled wellpath r4</t>
  </si>
  <si>
    <t>Offset 11: Horizontal approach drilled wellpath r4</t>
  </si>
  <si>
    <t>Change error model to ISCWSA MWD r4 (gives all data suffix 'r4')</t>
  </si>
  <si>
    <t>Ref_MD</t>
  </si>
  <si>
    <t xml:space="preserve"> Ref_TVD</t>
  </si>
  <si>
    <t xml:space="preserve"> Ref_N</t>
  </si>
  <si>
    <t xml:space="preserve"> Ref_E</t>
  </si>
  <si>
    <t xml:space="preserve"> Offset_MD</t>
  </si>
  <si>
    <t xml:space="preserve"> Offset_TVD</t>
  </si>
  <si>
    <t xml:space="preserve"> Offset_N</t>
  </si>
  <si>
    <t xml:space="preserve"> Offset_E</t>
  </si>
  <si>
    <t xml:space="preserve"> Horiz_Bearing</t>
  </si>
  <si>
    <t xml:space="preserve"> C-C Clr Dist</t>
  </si>
  <si>
    <t xml:space="preserve"> Ref PCR</t>
  </si>
  <si>
    <t xml:space="preserve"> Offset PCR</t>
  </si>
  <si>
    <t xml:space="preserve"> [m]</t>
  </si>
  <si>
    <t xml:space="preserve"> [m 1sigma]</t>
  </si>
  <si>
    <t xml:space="preserve"> [°]</t>
  </si>
  <si>
    <t>Ref H&amp;C</t>
  </si>
  <si>
    <t>ins</t>
  </si>
  <si>
    <t>Offset H&amp;C</t>
  </si>
  <si>
    <t>Sm</t>
  </si>
  <si>
    <t>ACR Setup</t>
  </si>
  <si>
    <t>Surface margin</t>
  </si>
  <si>
    <t>m</t>
  </si>
  <si>
    <t>sigmapa</t>
  </si>
  <si>
    <t>k</t>
  </si>
  <si>
    <t>Project ahead uncertainty</t>
  </si>
  <si>
    <t>Confidence scaling factor</t>
  </si>
  <si>
    <t>Diameter of the reference borehole</t>
  </si>
  <si>
    <t>Diameter of the offset borehole</t>
  </si>
  <si>
    <t>Calc hole</t>
  </si>
  <si>
    <t>ISCWSA ACR</t>
  </si>
  <si>
    <t>Offset 04: East 20 drilled double dip wellpath r4</t>
  </si>
  <si>
    <t>Add ACR setup to Ref tab</t>
  </si>
  <si>
    <t>Add ISCWSA ACR calcs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</si>
  <si>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</si>
  <si>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</si>
  <si>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</si>
  <si>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</si>
  <si>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</si>
  <si>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</si>
  <si>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</si>
  <si>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</si>
  <si>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</si>
  <si>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</si>
  <si>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</si>
  <si>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ACR for offset #</t>
  </si>
  <si>
    <t>Examples of calculated ACR values at station depth</t>
  </si>
  <si>
    <t>Add example summary (where most wells vertical to make life easier if want to cross check with hand calcs).</t>
  </si>
  <si>
    <t>59°59'14.760"N</t>
  </si>
  <si>
    <t>2°58'55.512"E</t>
  </si>
  <si>
    <t>Correct Offset 11 location info error</t>
  </si>
  <si>
    <t>0.02° West</t>
  </si>
  <si>
    <t>Correct sigmaH/L values for early station</t>
  </si>
  <si>
    <t>Add missing station at 2850 on ref well.</t>
  </si>
  <si>
    <t>Reformat for consistent dp, esp with HLA, PCR</t>
  </si>
  <si>
    <t>Add station at 1m to reduce surface tie-on issues, set vertical azimuth to 0.0 to align with azi assumptions in some implementations.</t>
  </si>
  <si>
    <t>Revisit Offset 10 / Sidetrack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</si>
</sst>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0" xfId="0"/>
    <xf numFmtId="1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2" fontId="0" fillId="0" borderId="0" xfId="0" applyNumberFormat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4" xfId="0" quotePrefix="1" applyFont="1" applyBorder="1"/>
    <xf numFmtId="0" fontId="16" fillId="0" borderId="15" xfId="0" quotePrefix="1" applyFont="1" applyBorder="1"/>
    <xf numFmtId="165" fontId="0" fillId="0" borderId="0" xfId="0" applyNumberFormat="1"/>
    <xf numFmtId="165" fontId="16" fillId="0" borderId="0" xfId="0" applyNumberFormat="1" applyFont="1"/>
    <xf numFmtId="2" fontId="16" fillId="0" borderId="0" xfId="0" applyNumberFormat="1" applyFont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A17" sqref="A17"/>
    </sheetView>
  </sheetViews>
  <sheetFormatPr defaultRowHeight="15" x14ac:dyDescent="0.25"/>
  <cols>
    <col min="2" max="2" width="10" bestFit="1" customWidth="1"/>
  </cols>
  <sheetData>
    <row r="1" spans="1:3" x14ac:dyDescent="0.25">
      <c r="A1" t="s">
        <v>55</v>
      </c>
      <c r="B1" t="s">
        <v>56</v>
      </c>
      <c r="C1" t="s">
        <v>57</v>
      </c>
    </row>
    <row r="2" spans="1:3" x14ac:dyDescent="0.25">
      <c r="A2" t="s">
        <v>58</v>
      </c>
      <c r="B2" s="3">
        <v>41092</v>
      </c>
      <c r="C2" t="s">
        <v>59</v>
      </c>
    </row>
    <row r="3" spans="1:3" x14ac:dyDescent="0.25">
      <c r="A3" t="s">
        <v>58</v>
      </c>
      <c r="B3" s="3">
        <v>41186</v>
      </c>
      <c r="C3" t="s">
        <v>60</v>
      </c>
    </row>
    <row r="4" spans="1:3" x14ac:dyDescent="0.25">
      <c r="A4" t="s">
        <v>58</v>
      </c>
      <c r="B4" s="3">
        <v>41556</v>
      </c>
      <c r="C4" t="s">
        <v>66</v>
      </c>
    </row>
    <row r="5" spans="1:3" x14ac:dyDescent="0.25">
      <c r="A5" t="s">
        <v>58</v>
      </c>
      <c r="B5" s="3">
        <v>41583</v>
      </c>
      <c r="C5" t="s">
        <v>67</v>
      </c>
    </row>
    <row r="6" spans="1:3" x14ac:dyDescent="0.25">
      <c r="C6" t="s">
        <v>68</v>
      </c>
    </row>
    <row r="7" spans="1:3" x14ac:dyDescent="0.25">
      <c r="A7" t="s">
        <v>58</v>
      </c>
      <c r="B7" s="3">
        <v>42774</v>
      </c>
      <c r="C7" t="s">
        <v>80</v>
      </c>
    </row>
    <row r="8" spans="1:3" x14ac:dyDescent="0.25">
      <c r="C8" t="s">
        <v>112</v>
      </c>
    </row>
    <row r="9" spans="1:3" x14ac:dyDescent="0.25">
      <c r="C9" t="s">
        <v>113</v>
      </c>
    </row>
    <row r="10" spans="1:3" x14ac:dyDescent="0.25">
      <c r="C10" t="s">
        <v>127</v>
      </c>
    </row>
    <row r="11" spans="1:3" x14ac:dyDescent="0.25">
      <c r="C11" t="s">
        <v>130</v>
      </c>
    </row>
    <row r="12" spans="1:3" x14ac:dyDescent="0.25">
      <c r="A12" t="s">
        <v>58</v>
      </c>
      <c r="B12" s="3">
        <v>42801</v>
      </c>
      <c r="C12" t="s">
        <v>132</v>
      </c>
    </row>
    <row r="13" spans="1:3" x14ac:dyDescent="0.25">
      <c r="B13" s="3">
        <v>42802</v>
      </c>
      <c r="C13" t="s">
        <v>133</v>
      </c>
    </row>
    <row r="14" spans="1:3" x14ac:dyDescent="0.25">
      <c r="C14" t="s">
        <v>134</v>
      </c>
    </row>
    <row r="15" spans="1:3" x14ac:dyDescent="0.25">
      <c r="A15" t="s">
        <v>58</v>
      </c>
      <c r="B15" s="3">
        <v>42822</v>
      </c>
      <c r="C15" t="s">
        <v>135</v>
      </c>
    </row>
    <row r="16" spans="1:3" x14ac:dyDescent="0.25">
      <c r="A16" t="s">
        <v>58</v>
      </c>
      <c r="B16" s="3">
        <v>42856</v>
      </c>
      <c r="C16" t="s">
        <v>136</v>
      </c>
    </row>
  </sheetData>
  <sheetProtection password="DD1B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3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27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</row>
    <row r="5" spans="1:10" x14ac:dyDescent="0.25">
      <c r="A5" t="s">
        <v>4</v>
      </c>
      <c r="B5" t="s">
        <v>39</v>
      </c>
    </row>
    <row r="6" spans="1:10" x14ac:dyDescent="0.25">
      <c r="A6" t="s">
        <v>5</v>
      </c>
      <c r="B6">
        <v>0.99960000000000004</v>
      </c>
    </row>
    <row r="7" spans="1:10" x14ac:dyDescent="0.25">
      <c r="A7" t="s">
        <v>6</v>
      </c>
      <c r="B7" t="s">
        <v>40</v>
      </c>
    </row>
    <row r="9" spans="1:10" x14ac:dyDescent="0.25">
      <c r="A9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</row>
    <row r="10" spans="1:10" x14ac:dyDescent="0.25">
      <c r="B10" t="s">
        <v>15</v>
      </c>
      <c r="C10" t="s">
        <v>15</v>
      </c>
      <c r="D10" t="s">
        <v>15</v>
      </c>
      <c r="E10" t="s">
        <v>15</v>
      </c>
    </row>
    <row r="11" spans="1:10" x14ac:dyDescent="0.25">
      <c r="B11">
        <v>0</v>
      </c>
      <c r="C11">
        <v>20</v>
      </c>
      <c r="D11">
        <v>500019.99</v>
      </c>
      <c r="E11">
        <v>6651566.71</v>
      </c>
      <c r="F11" t="s">
        <v>16</v>
      </c>
      <c r="G11" t="s">
        <v>32</v>
      </c>
    </row>
    <row r="13" spans="1:10" x14ac:dyDescent="0.25">
      <c r="A13" t="s">
        <v>14</v>
      </c>
    </row>
    <row r="14" spans="1:10" x14ac:dyDescent="0.25">
      <c r="A14" t="s">
        <v>14</v>
      </c>
    </row>
    <row r="15" spans="1:10" x14ac:dyDescent="0.25"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24</v>
      </c>
      <c r="I15" t="s">
        <v>25</v>
      </c>
      <c r="J15" t="s">
        <v>26</v>
      </c>
    </row>
    <row r="16" spans="1:10" x14ac:dyDescent="0.25">
      <c r="B16" t="s">
        <v>15</v>
      </c>
      <c r="C16" t="s">
        <v>23</v>
      </c>
      <c r="D16" t="s">
        <v>23</v>
      </c>
      <c r="E16" t="s">
        <v>15</v>
      </c>
      <c r="F16" t="s">
        <v>15</v>
      </c>
      <c r="G16" t="s">
        <v>15</v>
      </c>
    </row>
    <row r="17" spans="2:10" x14ac:dyDescent="0.25"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20</v>
      </c>
      <c r="H17" s="34">
        <v>0</v>
      </c>
      <c r="I17" s="34">
        <v>0</v>
      </c>
      <c r="J17" s="34">
        <v>0</v>
      </c>
    </row>
    <row r="18" spans="2:10" s="37" customFormat="1" x14ac:dyDescent="0.25">
      <c r="B18" s="27">
        <v>1</v>
      </c>
      <c r="C18" s="27">
        <v>0</v>
      </c>
      <c r="D18" s="27">
        <v>0</v>
      </c>
      <c r="E18" s="27">
        <v>1</v>
      </c>
      <c r="F18" s="27">
        <v>0</v>
      </c>
      <c r="G18" s="27">
        <v>20</v>
      </c>
      <c r="H18" s="34">
        <v>1.6999999999999999E-3</v>
      </c>
      <c r="I18" s="34">
        <v>1.6999999999999999E-3</v>
      </c>
      <c r="J18" s="34">
        <v>0.35</v>
      </c>
    </row>
    <row r="19" spans="2:10" x14ac:dyDescent="0.25">
      <c r="B19" s="27">
        <v>30</v>
      </c>
      <c r="C19" s="27">
        <v>0</v>
      </c>
      <c r="D19" s="27">
        <v>0</v>
      </c>
      <c r="E19" s="27">
        <v>30</v>
      </c>
      <c r="F19" s="27">
        <v>0</v>
      </c>
      <c r="G19" s="27">
        <v>20</v>
      </c>
      <c r="H19" s="34">
        <v>5.3699999999999998E-2</v>
      </c>
      <c r="I19" s="34">
        <v>5.3699999999999998E-2</v>
      </c>
      <c r="J19" s="34">
        <v>0.35039999999999999</v>
      </c>
    </row>
    <row r="20" spans="2:10" x14ac:dyDescent="0.25">
      <c r="B20" s="27">
        <v>60</v>
      </c>
      <c r="C20" s="27">
        <v>0</v>
      </c>
      <c r="D20" s="27">
        <v>0</v>
      </c>
      <c r="E20" s="27">
        <v>60</v>
      </c>
      <c r="F20" s="27">
        <v>0</v>
      </c>
      <c r="G20" s="27">
        <v>20</v>
      </c>
      <c r="H20" s="34">
        <v>0.1074</v>
      </c>
      <c r="I20" s="34">
        <v>0.1074</v>
      </c>
      <c r="J20" s="34">
        <v>0.35160000000000002</v>
      </c>
    </row>
    <row r="21" spans="2:10" x14ac:dyDescent="0.25">
      <c r="B21" s="27">
        <v>90</v>
      </c>
      <c r="C21" s="27">
        <v>0</v>
      </c>
      <c r="D21" s="27">
        <v>0</v>
      </c>
      <c r="E21" s="27">
        <v>90</v>
      </c>
      <c r="F21" s="27">
        <v>0</v>
      </c>
      <c r="G21" s="27">
        <v>20</v>
      </c>
      <c r="H21" s="34">
        <v>0.16120000000000001</v>
      </c>
      <c r="I21" s="34">
        <v>0.16120000000000001</v>
      </c>
      <c r="J21" s="34">
        <v>0.35360000000000003</v>
      </c>
    </row>
    <row r="22" spans="2:10" x14ac:dyDescent="0.25">
      <c r="B22" s="27">
        <v>120</v>
      </c>
      <c r="C22" s="27">
        <v>0</v>
      </c>
      <c r="D22" s="27">
        <v>0</v>
      </c>
      <c r="E22" s="27">
        <v>120</v>
      </c>
      <c r="F22" s="27">
        <v>0</v>
      </c>
      <c r="G22" s="27">
        <v>20</v>
      </c>
      <c r="H22" s="34">
        <v>0.215</v>
      </c>
      <c r="I22" s="34">
        <v>0.215</v>
      </c>
      <c r="J22" s="34">
        <v>0.35639999999999999</v>
      </c>
    </row>
    <row r="23" spans="2:10" x14ac:dyDescent="0.25">
      <c r="B23" s="27">
        <v>150</v>
      </c>
      <c r="C23" s="27">
        <v>0</v>
      </c>
      <c r="D23" s="27">
        <v>0</v>
      </c>
      <c r="E23" s="27">
        <v>150</v>
      </c>
      <c r="F23" s="27">
        <v>0</v>
      </c>
      <c r="G23" s="27">
        <v>20</v>
      </c>
      <c r="H23" s="34">
        <v>0.26879999999999998</v>
      </c>
      <c r="I23" s="34">
        <v>0.26879999999999998</v>
      </c>
      <c r="J23" s="34">
        <v>0.36</v>
      </c>
    </row>
    <row r="24" spans="2:10" x14ac:dyDescent="0.25">
      <c r="B24" s="27">
        <v>180</v>
      </c>
      <c r="C24" s="27">
        <v>0</v>
      </c>
      <c r="D24" s="27">
        <v>0</v>
      </c>
      <c r="E24" s="27">
        <v>180</v>
      </c>
      <c r="F24" s="27">
        <v>0</v>
      </c>
      <c r="G24" s="27">
        <v>20</v>
      </c>
      <c r="H24" s="34">
        <v>0.32250000000000001</v>
      </c>
      <c r="I24" s="34">
        <v>0.32250000000000001</v>
      </c>
      <c r="J24" s="34">
        <v>0.36430000000000001</v>
      </c>
    </row>
    <row r="25" spans="2:10" x14ac:dyDescent="0.25">
      <c r="B25" s="27">
        <v>210</v>
      </c>
      <c r="C25" s="27">
        <v>0</v>
      </c>
      <c r="D25" s="27">
        <v>0</v>
      </c>
      <c r="E25" s="27">
        <v>210</v>
      </c>
      <c r="F25" s="27">
        <v>0</v>
      </c>
      <c r="G25" s="27">
        <v>20</v>
      </c>
      <c r="H25" s="34">
        <v>0.37630000000000002</v>
      </c>
      <c r="I25" s="34">
        <v>0.37630000000000002</v>
      </c>
      <c r="J25" s="34">
        <v>0.36940000000000001</v>
      </c>
    </row>
    <row r="26" spans="2:10" x14ac:dyDescent="0.25">
      <c r="B26" s="27">
        <v>240</v>
      </c>
      <c r="C26" s="27">
        <v>0</v>
      </c>
      <c r="D26" s="27">
        <v>0</v>
      </c>
      <c r="E26" s="27">
        <v>240</v>
      </c>
      <c r="F26" s="27">
        <v>0</v>
      </c>
      <c r="G26" s="27">
        <v>20</v>
      </c>
      <c r="H26" s="34">
        <v>0.43009999999999998</v>
      </c>
      <c r="I26" s="34">
        <v>0.43009999999999998</v>
      </c>
      <c r="J26" s="34">
        <v>0.37519999999999998</v>
      </c>
    </row>
    <row r="27" spans="2:10" x14ac:dyDescent="0.25">
      <c r="B27" s="27">
        <v>270</v>
      </c>
      <c r="C27" s="27">
        <v>0</v>
      </c>
      <c r="D27" s="27">
        <v>0</v>
      </c>
      <c r="E27" s="27">
        <v>270</v>
      </c>
      <c r="F27" s="27">
        <v>0</v>
      </c>
      <c r="G27" s="27">
        <v>20</v>
      </c>
      <c r="H27" s="34">
        <v>0.48380000000000001</v>
      </c>
      <c r="I27" s="34">
        <v>0.48380000000000001</v>
      </c>
      <c r="J27" s="34">
        <v>0.38169999999999998</v>
      </c>
    </row>
    <row r="28" spans="2:10" x14ac:dyDescent="0.25">
      <c r="B28" s="27">
        <v>300</v>
      </c>
      <c r="C28" s="27">
        <v>0</v>
      </c>
      <c r="D28" s="27">
        <v>0</v>
      </c>
      <c r="E28" s="27">
        <v>300</v>
      </c>
      <c r="F28" s="27">
        <v>0</v>
      </c>
      <c r="G28" s="27">
        <v>20</v>
      </c>
      <c r="H28" s="34">
        <v>0.53759999999999997</v>
      </c>
      <c r="I28" s="34">
        <v>0.53759999999999997</v>
      </c>
      <c r="J28" s="34">
        <v>0.38890000000000002</v>
      </c>
    </row>
    <row r="29" spans="2:10" x14ac:dyDescent="0.25">
      <c r="B29" s="27">
        <v>330</v>
      </c>
      <c r="C29" s="27">
        <v>0</v>
      </c>
      <c r="D29" s="27">
        <v>0</v>
      </c>
      <c r="E29" s="27">
        <v>330</v>
      </c>
      <c r="F29" s="27">
        <v>0</v>
      </c>
      <c r="G29" s="27">
        <v>20</v>
      </c>
      <c r="H29" s="34">
        <v>0.59140000000000004</v>
      </c>
      <c r="I29" s="34">
        <v>0.59140000000000004</v>
      </c>
      <c r="J29" s="34">
        <v>0.3967</v>
      </c>
    </row>
    <row r="30" spans="2:10" x14ac:dyDescent="0.25">
      <c r="B30" s="27">
        <v>360</v>
      </c>
      <c r="C30" s="27">
        <v>0</v>
      </c>
      <c r="D30" s="27">
        <v>0</v>
      </c>
      <c r="E30" s="27">
        <v>360</v>
      </c>
      <c r="F30" s="27">
        <v>0</v>
      </c>
      <c r="G30" s="27">
        <v>20</v>
      </c>
      <c r="H30" s="34">
        <v>0.6452</v>
      </c>
      <c r="I30" s="34">
        <v>0.6452</v>
      </c>
      <c r="J30" s="34">
        <v>0.4052</v>
      </c>
    </row>
    <row r="31" spans="2:10" x14ac:dyDescent="0.25">
      <c r="B31" s="27">
        <v>390</v>
      </c>
      <c r="C31" s="27">
        <v>0</v>
      </c>
      <c r="D31" s="27">
        <v>0</v>
      </c>
      <c r="E31" s="27">
        <v>390</v>
      </c>
      <c r="F31" s="27">
        <v>0</v>
      </c>
      <c r="G31" s="27">
        <v>20</v>
      </c>
      <c r="H31" s="34">
        <v>0.69889999999999997</v>
      </c>
      <c r="I31" s="34">
        <v>0.69889999999999997</v>
      </c>
      <c r="J31" s="34">
        <v>0.4143</v>
      </c>
    </row>
    <row r="32" spans="2:10" x14ac:dyDescent="0.25">
      <c r="B32" s="27">
        <v>420</v>
      </c>
      <c r="C32" s="27">
        <v>0</v>
      </c>
      <c r="D32" s="27">
        <v>0</v>
      </c>
      <c r="E32" s="27">
        <v>420</v>
      </c>
      <c r="F32" s="27">
        <v>0</v>
      </c>
      <c r="G32" s="27">
        <v>20</v>
      </c>
      <c r="H32" s="34">
        <v>0.75270000000000004</v>
      </c>
      <c r="I32" s="34">
        <v>0.75270000000000004</v>
      </c>
      <c r="J32" s="34">
        <v>0.42399999999999999</v>
      </c>
    </row>
    <row r="33" spans="2:10" x14ac:dyDescent="0.25">
      <c r="B33" s="27">
        <v>450</v>
      </c>
      <c r="C33" s="27">
        <v>0</v>
      </c>
      <c r="D33" s="27">
        <v>0</v>
      </c>
      <c r="E33" s="27">
        <v>450</v>
      </c>
      <c r="F33" s="27">
        <v>0</v>
      </c>
      <c r="G33" s="27">
        <v>20</v>
      </c>
      <c r="H33" s="34">
        <v>0.80649999999999999</v>
      </c>
      <c r="I33" s="34">
        <v>0.80649999999999999</v>
      </c>
      <c r="J33" s="34">
        <v>0.43419999999999997</v>
      </c>
    </row>
    <row r="34" spans="2:10" x14ac:dyDescent="0.25">
      <c r="B34" s="27">
        <v>480</v>
      </c>
      <c r="C34" s="27">
        <v>0</v>
      </c>
      <c r="D34" s="27">
        <v>0</v>
      </c>
      <c r="E34" s="27">
        <v>480</v>
      </c>
      <c r="F34" s="27">
        <v>0</v>
      </c>
      <c r="G34" s="27">
        <v>20</v>
      </c>
      <c r="H34" s="34">
        <v>0.86019999999999996</v>
      </c>
      <c r="I34" s="34">
        <v>0.86019999999999996</v>
      </c>
      <c r="J34" s="34">
        <v>0.4451</v>
      </c>
    </row>
    <row r="35" spans="2:10" x14ac:dyDescent="0.25">
      <c r="B35" s="27">
        <v>510</v>
      </c>
      <c r="C35" s="27">
        <v>0</v>
      </c>
      <c r="D35" s="27">
        <v>0</v>
      </c>
      <c r="E35" s="27">
        <v>510</v>
      </c>
      <c r="F35" s="27">
        <v>0</v>
      </c>
      <c r="G35" s="27">
        <v>20</v>
      </c>
      <c r="H35" s="34">
        <v>0.91400000000000003</v>
      </c>
      <c r="I35" s="34">
        <v>0.91400000000000003</v>
      </c>
      <c r="J35" s="34">
        <v>0.45639999999999997</v>
      </c>
    </row>
    <row r="36" spans="2:10" x14ac:dyDescent="0.25">
      <c r="B36" s="27">
        <v>540</v>
      </c>
      <c r="C36" s="27">
        <v>0</v>
      </c>
      <c r="D36" s="27">
        <v>0</v>
      </c>
      <c r="E36" s="27">
        <v>540</v>
      </c>
      <c r="F36" s="27">
        <v>0</v>
      </c>
      <c r="G36" s="27">
        <v>20</v>
      </c>
      <c r="H36" s="34">
        <v>0.96779999999999999</v>
      </c>
      <c r="I36" s="34">
        <v>0.96779999999999999</v>
      </c>
      <c r="J36" s="34">
        <v>0.46829999999999999</v>
      </c>
    </row>
    <row r="37" spans="2:10" x14ac:dyDescent="0.25">
      <c r="B37" s="27">
        <v>570</v>
      </c>
      <c r="C37" s="27">
        <v>0</v>
      </c>
      <c r="D37" s="27">
        <v>0</v>
      </c>
      <c r="E37" s="27">
        <v>570</v>
      </c>
      <c r="F37" s="27">
        <v>0</v>
      </c>
      <c r="G37" s="27">
        <v>20</v>
      </c>
      <c r="H37" s="34">
        <v>1.0216000000000001</v>
      </c>
      <c r="I37" s="34">
        <v>1.0216000000000001</v>
      </c>
      <c r="J37" s="34">
        <v>0.48060000000000003</v>
      </c>
    </row>
    <row r="38" spans="2:10" x14ac:dyDescent="0.25">
      <c r="B38" s="27">
        <v>600</v>
      </c>
      <c r="C38" s="27">
        <v>0</v>
      </c>
      <c r="D38" s="27">
        <v>0</v>
      </c>
      <c r="E38" s="27">
        <v>600</v>
      </c>
      <c r="F38" s="27">
        <v>0</v>
      </c>
      <c r="G38" s="27">
        <v>20</v>
      </c>
      <c r="H38" s="34">
        <v>1.0752999999999999</v>
      </c>
      <c r="I38" s="34">
        <v>1.0752999999999999</v>
      </c>
      <c r="J38" s="34">
        <v>0.49349999999999999</v>
      </c>
    </row>
    <row r="39" spans="2:10" x14ac:dyDescent="0.25">
      <c r="B39" s="27">
        <v>630</v>
      </c>
      <c r="C39" s="27">
        <v>0</v>
      </c>
      <c r="D39" s="27">
        <v>0</v>
      </c>
      <c r="E39" s="27">
        <v>630</v>
      </c>
      <c r="F39" s="27">
        <v>0</v>
      </c>
      <c r="G39" s="27">
        <v>20</v>
      </c>
      <c r="H39" s="34">
        <v>1.1291</v>
      </c>
      <c r="I39" s="34">
        <v>1.1291</v>
      </c>
      <c r="J39" s="34">
        <v>0.50680000000000003</v>
      </c>
    </row>
    <row r="40" spans="2:10" x14ac:dyDescent="0.25">
      <c r="B40" s="27">
        <v>660</v>
      </c>
      <c r="C40" s="27">
        <v>0</v>
      </c>
      <c r="D40" s="27">
        <v>0</v>
      </c>
      <c r="E40" s="27">
        <v>660</v>
      </c>
      <c r="F40" s="27">
        <v>0</v>
      </c>
      <c r="G40" s="27">
        <v>20</v>
      </c>
      <c r="H40" s="34">
        <v>1.1829000000000001</v>
      </c>
      <c r="I40" s="34">
        <v>1.1829000000000001</v>
      </c>
      <c r="J40" s="34">
        <v>0.52049999999999996</v>
      </c>
    </row>
    <row r="41" spans="2:10" x14ac:dyDescent="0.25">
      <c r="B41" s="27">
        <v>690</v>
      </c>
      <c r="C41" s="27">
        <v>0</v>
      </c>
      <c r="D41" s="27">
        <v>0</v>
      </c>
      <c r="E41" s="27">
        <v>690</v>
      </c>
      <c r="F41" s="27">
        <v>0</v>
      </c>
      <c r="G41" s="27">
        <v>20</v>
      </c>
      <c r="H41" s="34">
        <v>1.2365999999999999</v>
      </c>
      <c r="I41" s="34">
        <v>1.2365999999999999</v>
      </c>
      <c r="J41" s="34">
        <v>0.53480000000000005</v>
      </c>
    </row>
    <row r="42" spans="2:10" x14ac:dyDescent="0.25">
      <c r="B42" s="27">
        <v>720</v>
      </c>
      <c r="C42" s="27">
        <v>0</v>
      </c>
      <c r="D42" s="27">
        <v>0</v>
      </c>
      <c r="E42" s="27">
        <v>720</v>
      </c>
      <c r="F42" s="27">
        <v>0</v>
      </c>
      <c r="G42" s="27">
        <v>20</v>
      </c>
      <c r="H42" s="34">
        <v>1.2904</v>
      </c>
      <c r="I42" s="34">
        <v>1.2904</v>
      </c>
      <c r="J42" s="34">
        <v>0.5494</v>
      </c>
    </row>
    <row r="43" spans="2:10" x14ac:dyDescent="0.25">
      <c r="B43" s="27">
        <v>750</v>
      </c>
      <c r="C43" s="27">
        <v>0</v>
      </c>
      <c r="D43" s="27">
        <v>0</v>
      </c>
      <c r="E43" s="27">
        <v>750</v>
      </c>
      <c r="F43" s="27">
        <v>0</v>
      </c>
      <c r="G43" s="27">
        <v>20</v>
      </c>
      <c r="H43" s="34">
        <v>1.3442000000000001</v>
      </c>
      <c r="I43" s="34">
        <v>1.3442000000000001</v>
      </c>
      <c r="J43" s="34">
        <v>0.5645</v>
      </c>
    </row>
    <row r="44" spans="2:10" x14ac:dyDescent="0.25">
      <c r="B44" s="27">
        <v>780</v>
      </c>
      <c r="C44" s="27">
        <v>0</v>
      </c>
      <c r="D44" s="27">
        <v>0</v>
      </c>
      <c r="E44" s="27">
        <v>780</v>
      </c>
      <c r="F44" s="27">
        <v>0</v>
      </c>
      <c r="G44" s="27">
        <v>20</v>
      </c>
      <c r="H44" s="34">
        <v>1.3978999999999999</v>
      </c>
      <c r="I44" s="34">
        <v>1.3978999999999999</v>
      </c>
      <c r="J44" s="34">
        <v>0.57999999999999996</v>
      </c>
    </row>
    <row r="45" spans="2:10" x14ac:dyDescent="0.25">
      <c r="B45" s="27">
        <v>810</v>
      </c>
      <c r="C45" s="27">
        <v>0</v>
      </c>
      <c r="D45" s="27">
        <v>0</v>
      </c>
      <c r="E45" s="27">
        <v>810</v>
      </c>
      <c r="F45" s="27">
        <v>0</v>
      </c>
      <c r="G45" s="27">
        <v>20</v>
      </c>
      <c r="H45" s="34">
        <v>1.4517</v>
      </c>
      <c r="I45" s="34">
        <v>1.4517</v>
      </c>
      <c r="J45" s="34">
        <v>0.59599999999999997</v>
      </c>
    </row>
    <row r="46" spans="2:10" x14ac:dyDescent="0.25">
      <c r="B46" s="27">
        <v>840</v>
      </c>
      <c r="C46" s="27">
        <v>0</v>
      </c>
      <c r="D46" s="27">
        <v>0</v>
      </c>
      <c r="E46" s="27">
        <v>840</v>
      </c>
      <c r="F46" s="27">
        <v>0</v>
      </c>
      <c r="G46" s="27">
        <v>20</v>
      </c>
      <c r="H46" s="34">
        <v>1.5055000000000001</v>
      </c>
      <c r="I46" s="34">
        <v>1.5055000000000001</v>
      </c>
      <c r="J46" s="34">
        <v>0.61229999999999996</v>
      </c>
    </row>
    <row r="47" spans="2:10" x14ac:dyDescent="0.25">
      <c r="B47" s="27">
        <v>870</v>
      </c>
      <c r="C47" s="27">
        <v>0</v>
      </c>
      <c r="D47" s="27">
        <v>0</v>
      </c>
      <c r="E47" s="27">
        <v>870</v>
      </c>
      <c r="F47" s="27">
        <v>0</v>
      </c>
      <c r="G47" s="27">
        <v>20</v>
      </c>
      <c r="H47" s="34">
        <v>1.5592999999999999</v>
      </c>
      <c r="I47" s="34">
        <v>1.5592999999999999</v>
      </c>
      <c r="J47" s="34">
        <v>0.629</v>
      </c>
    </row>
    <row r="48" spans="2:10" x14ac:dyDescent="0.25">
      <c r="B48" s="27">
        <v>900</v>
      </c>
      <c r="C48" s="27">
        <v>0</v>
      </c>
      <c r="D48" s="27">
        <v>0</v>
      </c>
      <c r="E48" s="27">
        <v>900</v>
      </c>
      <c r="F48" s="27">
        <v>0</v>
      </c>
      <c r="G48" s="27">
        <v>20</v>
      </c>
      <c r="H48" s="34">
        <v>1.613</v>
      </c>
      <c r="I48" s="34">
        <v>1.613</v>
      </c>
      <c r="J48" s="34">
        <v>0.6462</v>
      </c>
    </row>
    <row r="49" spans="2:10" x14ac:dyDescent="0.25">
      <c r="B49" s="27">
        <v>930</v>
      </c>
      <c r="C49" s="27">
        <v>0</v>
      </c>
      <c r="D49" s="27">
        <v>0</v>
      </c>
      <c r="E49" s="27">
        <v>930</v>
      </c>
      <c r="F49" s="27">
        <v>0</v>
      </c>
      <c r="G49" s="27">
        <v>20</v>
      </c>
      <c r="H49" s="34">
        <v>1.6668000000000001</v>
      </c>
      <c r="I49" s="34">
        <v>1.6668000000000001</v>
      </c>
      <c r="J49" s="34">
        <v>0.66369999999999996</v>
      </c>
    </row>
    <row r="50" spans="2:10" x14ac:dyDescent="0.25">
      <c r="B50" s="27">
        <v>960</v>
      </c>
      <c r="C50" s="27">
        <v>0</v>
      </c>
      <c r="D50" s="27">
        <v>0</v>
      </c>
      <c r="E50" s="27">
        <v>960</v>
      </c>
      <c r="F50" s="27">
        <v>0</v>
      </c>
      <c r="G50" s="27">
        <v>20</v>
      </c>
      <c r="H50" s="34">
        <v>1.7205999999999999</v>
      </c>
      <c r="I50" s="34">
        <v>1.7205999999999999</v>
      </c>
      <c r="J50" s="34">
        <v>0.68159999999999998</v>
      </c>
    </row>
    <row r="51" spans="2:10" x14ac:dyDescent="0.25">
      <c r="B51" s="27">
        <v>990</v>
      </c>
      <c r="C51" s="27">
        <v>0</v>
      </c>
      <c r="D51" s="27">
        <v>0</v>
      </c>
      <c r="E51" s="27">
        <v>990</v>
      </c>
      <c r="F51" s="27">
        <v>0</v>
      </c>
      <c r="G51" s="27">
        <v>20</v>
      </c>
      <c r="H51" s="34">
        <v>1.7743</v>
      </c>
      <c r="I51" s="34">
        <v>1.7743</v>
      </c>
      <c r="J51" s="34">
        <v>0.69989999999999997</v>
      </c>
    </row>
    <row r="52" spans="2:10" x14ac:dyDescent="0.25">
      <c r="B52" s="27">
        <v>1020</v>
      </c>
      <c r="C52" s="27">
        <v>1.33</v>
      </c>
      <c r="D52" s="27">
        <v>182</v>
      </c>
      <c r="E52" s="27">
        <v>1020</v>
      </c>
      <c r="F52" s="27">
        <v>-0.35</v>
      </c>
      <c r="G52" s="27">
        <v>19.989999999999998</v>
      </c>
      <c r="H52" s="34">
        <v>1.8249</v>
      </c>
      <c r="I52" s="34">
        <v>1.8252999999999999</v>
      </c>
      <c r="J52" s="34">
        <v>0.71970000000000001</v>
      </c>
    </row>
    <row r="53" spans="2:10" x14ac:dyDescent="0.25">
      <c r="B53" s="27">
        <v>1050</v>
      </c>
      <c r="C53" s="27">
        <v>3.33</v>
      </c>
      <c r="D53" s="27">
        <v>182</v>
      </c>
      <c r="E53" s="27">
        <v>1049.97</v>
      </c>
      <c r="F53" s="27">
        <v>-1.57</v>
      </c>
      <c r="G53" s="27">
        <v>19.95</v>
      </c>
      <c r="H53" s="34">
        <v>1.8712</v>
      </c>
      <c r="I53" s="34">
        <v>1.8734999999999999</v>
      </c>
      <c r="J53" s="34">
        <v>0.74439999999999995</v>
      </c>
    </row>
    <row r="54" spans="2:10" x14ac:dyDescent="0.25">
      <c r="B54" s="27">
        <v>1080</v>
      </c>
      <c r="C54" s="27">
        <v>5.33</v>
      </c>
      <c r="D54" s="27">
        <v>182</v>
      </c>
      <c r="E54" s="27">
        <v>1079.8800000000001</v>
      </c>
      <c r="F54" s="27">
        <v>-3.83</v>
      </c>
      <c r="G54" s="27">
        <v>19.87</v>
      </c>
      <c r="H54" s="34">
        <v>1.9156</v>
      </c>
      <c r="I54" s="34">
        <v>1.9219999999999999</v>
      </c>
      <c r="J54" s="34">
        <v>0.77410000000000001</v>
      </c>
    </row>
    <row r="55" spans="2:10" x14ac:dyDescent="0.25">
      <c r="B55" s="27">
        <v>1110</v>
      </c>
      <c r="C55" s="27">
        <v>7.33</v>
      </c>
      <c r="D55" s="27">
        <v>182</v>
      </c>
      <c r="E55" s="27">
        <v>1109.7</v>
      </c>
      <c r="F55" s="27">
        <v>-7.14</v>
      </c>
      <c r="G55" s="27">
        <v>19.75</v>
      </c>
      <c r="H55" s="34">
        <v>1.9581999999999999</v>
      </c>
      <c r="I55" s="34">
        <v>1.9709000000000001</v>
      </c>
      <c r="J55" s="34">
        <v>0.80869999999999997</v>
      </c>
    </row>
    <row r="56" spans="2:10" x14ac:dyDescent="0.25">
      <c r="B56" s="27">
        <v>1140</v>
      </c>
      <c r="C56" s="27">
        <v>9.33</v>
      </c>
      <c r="D56" s="27">
        <v>182</v>
      </c>
      <c r="E56" s="27">
        <v>1139.3800000000001</v>
      </c>
      <c r="F56" s="27">
        <v>-11.48</v>
      </c>
      <c r="G56" s="27">
        <v>19.600000000000001</v>
      </c>
      <c r="H56" s="34">
        <v>1.9987999999999999</v>
      </c>
      <c r="I56" s="34">
        <v>2.0207000000000002</v>
      </c>
      <c r="J56" s="34">
        <v>0.84770000000000001</v>
      </c>
    </row>
    <row r="57" spans="2:10" x14ac:dyDescent="0.25">
      <c r="B57" s="27">
        <v>1170</v>
      </c>
      <c r="C57" s="27">
        <v>11.33</v>
      </c>
      <c r="D57" s="27">
        <v>182</v>
      </c>
      <c r="E57" s="27">
        <v>1168.8900000000001</v>
      </c>
      <c r="F57" s="27">
        <v>-16.86</v>
      </c>
      <c r="G57" s="27">
        <v>19.41</v>
      </c>
      <c r="H57" s="34">
        <v>2.0375999999999999</v>
      </c>
      <c r="I57" s="34">
        <v>2.0718000000000001</v>
      </c>
      <c r="J57" s="34">
        <v>0.89090000000000003</v>
      </c>
    </row>
    <row r="58" spans="2:10" x14ac:dyDescent="0.25">
      <c r="B58" s="27">
        <v>1200</v>
      </c>
      <c r="C58" s="27">
        <v>13.33</v>
      </c>
      <c r="D58" s="27">
        <v>182</v>
      </c>
      <c r="E58" s="27">
        <v>1198.2</v>
      </c>
      <c r="F58" s="27">
        <v>-23.26</v>
      </c>
      <c r="G58" s="27">
        <v>19.190000000000001</v>
      </c>
      <c r="H58" s="34">
        <v>2.0743999999999998</v>
      </c>
      <c r="I58" s="34">
        <v>2.1246999999999998</v>
      </c>
      <c r="J58" s="34">
        <v>0.93779999999999997</v>
      </c>
    </row>
    <row r="59" spans="2:10" x14ac:dyDescent="0.25">
      <c r="B59" s="27">
        <v>1230</v>
      </c>
      <c r="C59" s="27">
        <v>15.33</v>
      </c>
      <c r="D59" s="27">
        <v>182</v>
      </c>
      <c r="E59" s="27">
        <v>1227.27</v>
      </c>
      <c r="F59" s="27">
        <v>-30.68</v>
      </c>
      <c r="G59" s="27">
        <v>18.93</v>
      </c>
      <c r="H59" s="34">
        <v>2.1093000000000002</v>
      </c>
      <c r="I59" s="34">
        <v>2.1800000000000002</v>
      </c>
      <c r="J59" s="34">
        <v>0.98819999999999997</v>
      </c>
    </row>
    <row r="60" spans="2:10" x14ac:dyDescent="0.25">
      <c r="B60" s="27">
        <v>1260</v>
      </c>
      <c r="C60" s="27">
        <v>17.329999999999998</v>
      </c>
      <c r="D60" s="27">
        <v>182</v>
      </c>
      <c r="E60" s="27">
        <v>1256.05</v>
      </c>
      <c r="F60" s="27">
        <v>-39.11</v>
      </c>
      <c r="G60" s="27">
        <v>18.63</v>
      </c>
      <c r="H60" s="34">
        <v>2.1423000000000001</v>
      </c>
      <c r="I60" s="34">
        <v>2.2385000000000002</v>
      </c>
      <c r="J60" s="34">
        <v>1.0415000000000001</v>
      </c>
    </row>
    <row r="61" spans="2:10" x14ac:dyDescent="0.25">
      <c r="B61" s="27">
        <v>1290</v>
      </c>
      <c r="C61" s="27">
        <v>19.329999999999998</v>
      </c>
      <c r="D61" s="27">
        <v>182</v>
      </c>
      <c r="E61" s="27">
        <v>1284.53</v>
      </c>
      <c r="F61" s="27">
        <v>-48.54</v>
      </c>
      <c r="G61" s="27">
        <v>18.309999999999999</v>
      </c>
      <c r="H61" s="34">
        <v>2.1736</v>
      </c>
      <c r="I61" s="34">
        <v>2.3007</v>
      </c>
      <c r="J61" s="34">
        <v>1.0975999999999999</v>
      </c>
    </row>
    <row r="62" spans="2:10" x14ac:dyDescent="0.25">
      <c r="B62" s="27">
        <v>1320</v>
      </c>
      <c r="C62" s="27">
        <v>21.33</v>
      </c>
      <c r="D62" s="27">
        <v>182</v>
      </c>
      <c r="E62" s="27">
        <v>1312.66</v>
      </c>
      <c r="F62" s="27">
        <v>-58.95</v>
      </c>
      <c r="G62" s="27">
        <v>17.940000000000001</v>
      </c>
      <c r="H62" s="34">
        <v>2.2029999999999998</v>
      </c>
      <c r="I62" s="34">
        <v>2.3673999999999999</v>
      </c>
      <c r="J62" s="34">
        <v>1.1560999999999999</v>
      </c>
    </row>
    <row r="63" spans="2:10" x14ac:dyDescent="0.25">
      <c r="B63" s="27">
        <v>1350</v>
      </c>
      <c r="C63" s="27">
        <v>23.33</v>
      </c>
      <c r="D63" s="27">
        <v>182</v>
      </c>
      <c r="E63" s="27">
        <v>1340.41</v>
      </c>
      <c r="F63" s="27">
        <v>-70.34</v>
      </c>
      <c r="G63" s="27">
        <v>17.54</v>
      </c>
      <c r="H63" s="34">
        <v>2.2309000000000001</v>
      </c>
      <c r="I63" s="34">
        <v>2.4392</v>
      </c>
      <c r="J63" s="34">
        <v>1.2166999999999999</v>
      </c>
    </row>
    <row r="64" spans="2:10" x14ac:dyDescent="0.25">
      <c r="B64" s="27">
        <v>1380</v>
      </c>
      <c r="C64" s="27">
        <v>25.33</v>
      </c>
      <c r="D64" s="27">
        <v>182</v>
      </c>
      <c r="E64" s="27">
        <v>1367.74</v>
      </c>
      <c r="F64" s="27">
        <v>-82.69</v>
      </c>
      <c r="G64" s="27">
        <v>17.11</v>
      </c>
      <c r="H64" s="34">
        <v>2.2572000000000001</v>
      </c>
      <c r="I64" s="34">
        <v>2.5167999999999999</v>
      </c>
      <c r="J64" s="34">
        <v>1.2791999999999999</v>
      </c>
    </row>
    <row r="65" spans="2:10" x14ac:dyDescent="0.25">
      <c r="B65" s="27">
        <v>1410</v>
      </c>
      <c r="C65" s="27">
        <v>27.33</v>
      </c>
      <c r="D65" s="27">
        <v>182</v>
      </c>
      <c r="E65" s="27">
        <v>1394.63</v>
      </c>
      <c r="F65" s="27">
        <v>-95.99</v>
      </c>
      <c r="G65" s="27">
        <v>16.649999999999999</v>
      </c>
      <c r="H65" s="34">
        <v>2.282</v>
      </c>
      <c r="I65" s="34">
        <v>2.6006999999999998</v>
      </c>
      <c r="J65" s="34">
        <v>1.3432999999999999</v>
      </c>
    </row>
    <row r="66" spans="2:10" x14ac:dyDescent="0.25">
      <c r="B66" s="27">
        <v>1440</v>
      </c>
      <c r="C66" s="27">
        <v>29.33</v>
      </c>
      <c r="D66" s="27">
        <v>182</v>
      </c>
      <c r="E66" s="27">
        <v>1421.03</v>
      </c>
      <c r="F66" s="27">
        <v>-110.22</v>
      </c>
      <c r="G66" s="27">
        <v>16.149999999999999</v>
      </c>
      <c r="H66" s="34">
        <v>2.3054999999999999</v>
      </c>
      <c r="I66" s="34">
        <v>2.6916000000000002</v>
      </c>
      <c r="J66" s="34">
        <v>1.4088000000000001</v>
      </c>
    </row>
    <row r="67" spans="2:10" x14ac:dyDescent="0.25">
      <c r="B67" s="27">
        <v>1470</v>
      </c>
      <c r="C67" s="27">
        <v>31.33</v>
      </c>
      <c r="D67" s="27">
        <v>182</v>
      </c>
      <c r="E67" s="27">
        <v>1446.93</v>
      </c>
      <c r="F67" s="27">
        <v>-125.36</v>
      </c>
      <c r="G67" s="27">
        <v>15.62</v>
      </c>
      <c r="H67" s="34">
        <v>2.3279000000000001</v>
      </c>
      <c r="I67" s="34">
        <v>2.7898000000000001</v>
      </c>
      <c r="J67" s="34">
        <v>1.4756</v>
      </c>
    </row>
    <row r="68" spans="2:10" x14ac:dyDescent="0.25">
      <c r="B68" s="27">
        <v>1500</v>
      </c>
      <c r="C68" s="27">
        <v>33.33</v>
      </c>
      <c r="D68" s="27">
        <v>182</v>
      </c>
      <c r="E68" s="27">
        <v>1472.28</v>
      </c>
      <c r="F68" s="27">
        <v>-141.38999999999999</v>
      </c>
      <c r="G68" s="27">
        <v>15.06</v>
      </c>
      <c r="H68" s="34">
        <v>2.3492000000000002</v>
      </c>
      <c r="I68" s="34">
        <v>2.8959000000000001</v>
      </c>
      <c r="J68" s="34">
        <v>1.5432999999999999</v>
      </c>
    </row>
    <row r="69" spans="2:10" x14ac:dyDescent="0.25">
      <c r="B69" s="27">
        <v>1530</v>
      </c>
      <c r="C69" s="27">
        <v>35.33</v>
      </c>
      <c r="D69" s="27">
        <v>182</v>
      </c>
      <c r="E69" s="27">
        <v>1497.05</v>
      </c>
      <c r="F69" s="27">
        <v>-158.30000000000001</v>
      </c>
      <c r="G69" s="27">
        <v>14.47</v>
      </c>
      <c r="H69" s="34">
        <v>2.3696000000000002</v>
      </c>
      <c r="I69" s="34">
        <v>3.0101</v>
      </c>
      <c r="J69" s="34">
        <v>1.6120000000000001</v>
      </c>
    </row>
    <row r="70" spans="2:10" x14ac:dyDescent="0.25">
      <c r="B70" s="27">
        <v>1560</v>
      </c>
      <c r="C70" s="27">
        <v>37.33</v>
      </c>
      <c r="D70" s="27">
        <v>182</v>
      </c>
      <c r="E70" s="27">
        <v>1521.22</v>
      </c>
      <c r="F70" s="27">
        <v>-176.06</v>
      </c>
      <c r="G70" s="27">
        <v>13.85</v>
      </c>
      <c r="H70" s="34">
        <v>2.3892000000000002</v>
      </c>
      <c r="I70" s="34">
        <v>3.1326999999999998</v>
      </c>
      <c r="J70" s="34">
        <v>1.6814</v>
      </c>
    </row>
    <row r="71" spans="2:10" x14ac:dyDescent="0.25">
      <c r="B71" s="27">
        <v>1590</v>
      </c>
      <c r="C71" s="27">
        <v>39.33</v>
      </c>
      <c r="D71" s="27">
        <v>182</v>
      </c>
      <c r="E71" s="27">
        <v>1544.75</v>
      </c>
      <c r="F71" s="27">
        <v>-194.65</v>
      </c>
      <c r="G71" s="27">
        <v>13.2</v>
      </c>
      <c r="H71" s="34">
        <v>2.4083000000000001</v>
      </c>
      <c r="I71" s="34">
        <v>3.2637999999999998</v>
      </c>
      <c r="J71" s="34">
        <v>1.7513000000000001</v>
      </c>
    </row>
    <row r="72" spans="2:10" x14ac:dyDescent="0.25">
      <c r="B72" s="27">
        <v>1620</v>
      </c>
      <c r="C72" s="27">
        <v>41.33</v>
      </c>
      <c r="D72" s="27">
        <v>182</v>
      </c>
      <c r="E72" s="27">
        <v>1567.62</v>
      </c>
      <c r="F72" s="27">
        <v>-214.06</v>
      </c>
      <c r="G72" s="27">
        <v>12.53</v>
      </c>
      <c r="H72" s="34">
        <v>2.427</v>
      </c>
      <c r="I72" s="34">
        <v>3.4036</v>
      </c>
      <c r="J72" s="34">
        <v>1.8217000000000001</v>
      </c>
    </row>
    <row r="73" spans="2:10" x14ac:dyDescent="0.25">
      <c r="B73" s="27">
        <v>1650</v>
      </c>
      <c r="C73" s="27">
        <v>43.33</v>
      </c>
      <c r="D73" s="27">
        <v>182</v>
      </c>
      <c r="E73" s="27">
        <v>1589.79</v>
      </c>
      <c r="F73" s="27">
        <v>-234.24</v>
      </c>
      <c r="G73" s="27">
        <v>11.82</v>
      </c>
      <c r="H73" s="34">
        <v>2.4453</v>
      </c>
      <c r="I73" s="34">
        <v>3.5518999999999998</v>
      </c>
      <c r="J73" s="34">
        <v>1.8925000000000001</v>
      </c>
    </row>
    <row r="74" spans="2:10" x14ac:dyDescent="0.25">
      <c r="B74" s="27">
        <v>1680</v>
      </c>
      <c r="C74" s="27">
        <v>45.33</v>
      </c>
      <c r="D74" s="27">
        <v>181.9</v>
      </c>
      <c r="E74" s="27">
        <v>1611.25</v>
      </c>
      <c r="F74" s="27">
        <v>-255.2</v>
      </c>
      <c r="G74" s="27">
        <v>11.11</v>
      </c>
      <c r="H74" s="34">
        <v>2.4636</v>
      </c>
      <c r="I74" s="34">
        <v>3.7088000000000001</v>
      </c>
      <c r="J74" s="34">
        <v>1.9635</v>
      </c>
    </row>
    <row r="75" spans="2:10" x14ac:dyDescent="0.25">
      <c r="B75" s="27">
        <v>1710</v>
      </c>
      <c r="C75" s="27">
        <v>47.28</v>
      </c>
      <c r="D75" s="27">
        <v>181.31</v>
      </c>
      <c r="E75" s="27">
        <v>1631.98</v>
      </c>
      <c r="F75" s="27">
        <v>-276.88</v>
      </c>
      <c r="G75" s="27">
        <v>10.5</v>
      </c>
      <c r="H75" s="34">
        <v>2.4832000000000001</v>
      </c>
      <c r="I75" s="34">
        <v>3.8740000000000001</v>
      </c>
      <c r="J75" s="34">
        <v>2.0333000000000001</v>
      </c>
    </row>
    <row r="76" spans="2:10" x14ac:dyDescent="0.25">
      <c r="B76" s="27">
        <v>1740</v>
      </c>
      <c r="C76" s="27">
        <v>49.24</v>
      </c>
      <c r="D76" s="27">
        <v>180.75</v>
      </c>
      <c r="E76" s="27">
        <v>1651.95</v>
      </c>
      <c r="F76" s="27">
        <v>-299.26</v>
      </c>
      <c r="G76" s="27">
        <v>10.1</v>
      </c>
      <c r="H76" s="34">
        <v>2.5030000000000001</v>
      </c>
      <c r="I76" s="34">
        <v>4.0472000000000001</v>
      </c>
      <c r="J76" s="34">
        <v>2.1036000000000001</v>
      </c>
    </row>
    <row r="77" spans="2:10" x14ac:dyDescent="0.25">
      <c r="B77" s="27">
        <v>1770</v>
      </c>
      <c r="C77" s="27">
        <v>51.2</v>
      </c>
      <c r="D77" s="27">
        <v>180.23</v>
      </c>
      <c r="E77" s="27">
        <v>1671.14</v>
      </c>
      <c r="F77" s="27">
        <v>-322.31</v>
      </c>
      <c r="G77" s="27">
        <v>9.9</v>
      </c>
      <c r="H77" s="34">
        <v>2.5230999999999999</v>
      </c>
      <c r="I77" s="34">
        <v>4.2281000000000004</v>
      </c>
      <c r="J77" s="34">
        <v>2.1741999999999999</v>
      </c>
    </row>
    <row r="78" spans="2:10" x14ac:dyDescent="0.25">
      <c r="B78" s="27">
        <v>1800</v>
      </c>
      <c r="C78" s="27">
        <v>53.16</v>
      </c>
      <c r="D78" s="27">
        <v>179.73</v>
      </c>
      <c r="E78" s="27">
        <v>1689.54</v>
      </c>
      <c r="F78" s="27">
        <v>-346.01</v>
      </c>
      <c r="G78" s="27">
        <v>9.91</v>
      </c>
      <c r="H78" s="34">
        <v>2.5438999999999998</v>
      </c>
      <c r="I78" s="34">
        <v>4.4165000000000001</v>
      </c>
      <c r="J78" s="34">
        <v>2.2450000000000001</v>
      </c>
    </row>
    <row r="79" spans="2:10" x14ac:dyDescent="0.25">
      <c r="B79" s="27">
        <v>1830</v>
      </c>
      <c r="C79" s="27">
        <v>55.12</v>
      </c>
      <c r="D79" s="27">
        <v>179.26</v>
      </c>
      <c r="E79" s="27">
        <v>1707.11</v>
      </c>
      <c r="F79" s="27">
        <v>-370.32</v>
      </c>
      <c r="G79" s="27">
        <v>10.130000000000001</v>
      </c>
      <c r="H79" s="34">
        <v>2.5653000000000001</v>
      </c>
      <c r="I79" s="34">
        <v>4.6121999999999996</v>
      </c>
      <c r="J79" s="34">
        <v>2.3159000000000001</v>
      </c>
    </row>
    <row r="80" spans="2:10" x14ac:dyDescent="0.25">
      <c r="B80" s="27">
        <v>1860</v>
      </c>
      <c r="C80" s="27">
        <v>57.08</v>
      </c>
      <c r="D80" s="27">
        <v>178.81</v>
      </c>
      <c r="E80" s="27">
        <v>1723.84</v>
      </c>
      <c r="F80" s="27">
        <v>-395.21</v>
      </c>
      <c r="G80" s="27">
        <v>10.55</v>
      </c>
      <c r="H80" s="34">
        <v>2.5874000000000001</v>
      </c>
      <c r="I80" s="34">
        <v>4.8148</v>
      </c>
      <c r="J80" s="34">
        <v>2.3868999999999998</v>
      </c>
    </row>
    <row r="81" spans="2:10" x14ac:dyDescent="0.25">
      <c r="B81" s="27">
        <v>1890</v>
      </c>
      <c r="C81" s="27">
        <v>59.05</v>
      </c>
      <c r="D81" s="27">
        <v>178.38</v>
      </c>
      <c r="E81" s="27">
        <v>1739.71</v>
      </c>
      <c r="F81" s="27">
        <v>-420.66</v>
      </c>
      <c r="G81" s="27">
        <v>11.18</v>
      </c>
      <c r="H81" s="34">
        <v>2.6101000000000001</v>
      </c>
      <c r="I81" s="34">
        <v>5.0240999999999998</v>
      </c>
      <c r="J81" s="34">
        <v>2.4582000000000002</v>
      </c>
    </row>
    <row r="82" spans="2:10" x14ac:dyDescent="0.25">
      <c r="B82" s="27">
        <v>1920</v>
      </c>
      <c r="C82" s="27">
        <v>61.02</v>
      </c>
      <c r="D82" s="27">
        <v>177.97</v>
      </c>
      <c r="E82" s="27">
        <v>1754.69</v>
      </c>
      <c r="F82" s="27">
        <v>-446.64</v>
      </c>
      <c r="G82" s="27">
        <v>12</v>
      </c>
      <c r="H82" s="34">
        <v>2.6335999999999999</v>
      </c>
      <c r="I82" s="34">
        <v>5.2396000000000003</v>
      </c>
      <c r="J82" s="34">
        <v>2.5295000000000001</v>
      </c>
    </row>
    <row r="83" spans="2:10" x14ac:dyDescent="0.25">
      <c r="B83" s="27">
        <v>1950</v>
      </c>
      <c r="C83" s="27">
        <v>62.99</v>
      </c>
      <c r="D83" s="27">
        <v>177.57</v>
      </c>
      <c r="E83" s="27">
        <v>1768.77</v>
      </c>
      <c r="F83" s="27">
        <v>-473.11</v>
      </c>
      <c r="G83" s="27">
        <v>13.04</v>
      </c>
      <c r="H83" s="34">
        <v>2.6581000000000001</v>
      </c>
      <c r="I83" s="34">
        <v>5.4611000000000001</v>
      </c>
      <c r="J83" s="34">
        <v>2.6008</v>
      </c>
    </row>
    <row r="84" spans="2:10" x14ac:dyDescent="0.25">
      <c r="B84" s="27">
        <v>1980</v>
      </c>
      <c r="C84" s="27">
        <v>64.959999999999994</v>
      </c>
      <c r="D84" s="27">
        <v>177.19</v>
      </c>
      <c r="E84" s="27">
        <v>1781.94</v>
      </c>
      <c r="F84" s="27">
        <v>-500.04</v>
      </c>
      <c r="G84" s="27">
        <v>14.27</v>
      </c>
      <c r="H84" s="34">
        <v>2.6836000000000002</v>
      </c>
      <c r="I84" s="34">
        <v>5.6882999999999999</v>
      </c>
      <c r="J84" s="34">
        <v>2.6720999999999999</v>
      </c>
    </row>
    <row r="85" spans="2:10" x14ac:dyDescent="0.25">
      <c r="B85" s="27">
        <v>2010</v>
      </c>
      <c r="C85" s="27">
        <v>66.930000000000007</v>
      </c>
      <c r="D85" s="27">
        <v>176.82</v>
      </c>
      <c r="E85" s="27">
        <v>1794.16</v>
      </c>
      <c r="F85" s="27">
        <v>-527.39</v>
      </c>
      <c r="G85" s="27">
        <v>15.7</v>
      </c>
      <c r="H85" s="34">
        <v>2.7101000000000002</v>
      </c>
      <c r="I85" s="34">
        <v>5.9206000000000003</v>
      </c>
      <c r="J85" s="34">
        <v>2.7431999999999999</v>
      </c>
    </row>
    <row r="86" spans="2:10" x14ac:dyDescent="0.25">
      <c r="B86" s="27">
        <v>2040</v>
      </c>
      <c r="C86" s="27">
        <v>68.900000000000006</v>
      </c>
      <c r="D86" s="27">
        <v>176.46</v>
      </c>
      <c r="E86" s="27">
        <v>1805.44</v>
      </c>
      <c r="F86" s="27">
        <v>-555.14</v>
      </c>
      <c r="G86" s="27">
        <v>17.329999999999998</v>
      </c>
      <c r="H86" s="34">
        <v>2.7376</v>
      </c>
      <c r="I86" s="34">
        <v>6.1578999999999997</v>
      </c>
      <c r="J86" s="34">
        <v>2.8142999999999998</v>
      </c>
    </row>
    <row r="87" spans="2:10" x14ac:dyDescent="0.25">
      <c r="B87" s="27">
        <v>2070</v>
      </c>
      <c r="C87" s="27">
        <v>70.87</v>
      </c>
      <c r="D87" s="27">
        <v>176.11</v>
      </c>
      <c r="E87" s="27">
        <v>1815.76</v>
      </c>
      <c r="F87" s="27">
        <v>-583.25</v>
      </c>
      <c r="G87" s="27">
        <v>19.16</v>
      </c>
      <c r="H87" s="34">
        <v>2.7662</v>
      </c>
      <c r="I87" s="34">
        <v>6.3996000000000004</v>
      </c>
      <c r="J87" s="34">
        <v>2.8853</v>
      </c>
    </row>
    <row r="88" spans="2:10" x14ac:dyDescent="0.25">
      <c r="B88" s="27">
        <v>2100</v>
      </c>
      <c r="C88" s="27">
        <v>72.849999999999994</v>
      </c>
      <c r="D88" s="27">
        <v>175.77</v>
      </c>
      <c r="E88" s="27">
        <v>1825.1</v>
      </c>
      <c r="F88" s="27">
        <v>-611.69000000000005</v>
      </c>
      <c r="G88" s="27">
        <v>21.18</v>
      </c>
      <c r="H88" s="34">
        <v>2.7955000000000001</v>
      </c>
      <c r="I88" s="34">
        <v>6.6455000000000002</v>
      </c>
      <c r="J88" s="34">
        <v>2.9563999999999999</v>
      </c>
    </row>
    <row r="89" spans="2:10" x14ac:dyDescent="0.25">
      <c r="B89" s="27">
        <v>2130</v>
      </c>
      <c r="C89" s="27">
        <v>74.819999999999993</v>
      </c>
      <c r="D89" s="27">
        <v>175.43</v>
      </c>
      <c r="E89" s="27">
        <v>1833.45</v>
      </c>
      <c r="F89" s="27">
        <v>-640.41</v>
      </c>
      <c r="G89" s="27">
        <v>23.39</v>
      </c>
      <c r="H89" s="34">
        <v>2.8260999999999998</v>
      </c>
      <c r="I89" s="34">
        <v>6.8951000000000002</v>
      </c>
      <c r="J89" s="34">
        <v>3.0272000000000001</v>
      </c>
    </row>
    <row r="90" spans="2:10" x14ac:dyDescent="0.25">
      <c r="B90" s="27">
        <v>2160</v>
      </c>
      <c r="C90" s="27">
        <v>76.8</v>
      </c>
      <c r="D90" s="27">
        <v>175.1</v>
      </c>
      <c r="E90" s="27">
        <v>1840.81</v>
      </c>
      <c r="F90" s="27">
        <v>-669.4</v>
      </c>
      <c r="G90" s="27">
        <v>25.79</v>
      </c>
      <c r="H90" s="34">
        <v>2.8574999999999999</v>
      </c>
      <c r="I90" s="34">
        <v>7.1479999999999997</v>
      </c>
      <c r="J90" s="34">
        <v>3.0981000000000001</v>
      </c>
    </row>
    <row r="91" spans="2:10" x14ac:dyDescent="0.25">
      <c r="B91" s="27">
        <v>2190</v>
      </c>
      <c r="C91" s="27">
        <v>78.77</v>
      </c>
      <c r="D91" s="27">
        <v>174.78</v>
      </c>
      <c r="E91" s="27">
        <v>1847.15</v>
      </c>
      <c r="F91" s="27">
        <v>-698.6</v>
      </c>
      <c r="G91" s="27">
        <v>28.37</v>
      </c>
      <c r="H91" s="34">
        <v>2.8900999999999999</v>
      </c>
      <c r="I91" s="34">
        <v>7.4039999999999999</v>
      </c>
      <c r="J91" s="34">
        <v>3.1684999999999999</v>
      </c>
    </row>
    <row r="92" spans="2:10" x14ac:dyDescent="0.25">
      <c r="B92" s="27">
        <v>2220</v>
      </c>
      <c r="C92" s="27">
        <v>80.75</v>
      </c>
      <c r="D92" s="27">
        <v>174.46</v>
      </c>
      <c r="E92" s="27">
        <v>1852.49</v>
      </c>
      <c r="F92" s="27">
        <v>-727.99</v>
      </c>
      <c r="G92" s="27">
        <v>31.14</v>
      </c>
      <c r="H92" s="34">
        <v>2.9232999999999998</v>
      </c>
      <c r="I92" s="34">
        <v>7.6624999999999996</v>
      </c>
      <c r="J92" s="34">
        <v>3.2391000000000001</v>
      </c>
    </row>
    <row r="93" spans="2:10" x14ac:dyDescent="0.25">
      <c r="B93" s="27">
        <v>2250</v>
      </c>
      <c r="C93" s="27">
        <v>82.72</v>
      </c>
      <c r="D93" s="27">
        <v>174.15</v>
      </c>
      <c r="E93" s="27">
        <v>1856.8</v>
      </c>
      <c r="F93" s="27">
        <v>-757.53</v>
      </c>
      <c r="G93" s="27">
        <v>34.090000000000003</v>
      </c>
      <c r="H93" s="34">
        <v>2.9578000000000002</v>
      </c>
      <c r="I93" s="34">
        <v>7.9231999999999996</v>
      </c>
      <c r="J93" s="34">
        <v>3.3090999999999999</v>
      </c>
    </row>
    <row r="94" spans="2:10" x14ac:dyDescent="0.25">
      <c r="B94" s="27">
        <v>2280</v>
      </c>
      <c r="C94" s="27">
        <v>84.7</v>
      </c>
      <c r="D94" s="27">
        <v>173.83</v>
      </c>
      <c r="E94" s="27">
        <v>1860.08</v>
      </c>
      <c r="F94" s="27">
        <v>-787.19</v>
      </c>
      <c r="G94" s="27">
        <v>37.21</v>
      </c>
      <c r="H94" s="34">
        <v>2.9927999999999999</v>
      </c>
      <c r="I94" s="34">
        <v>8.1856000000000009</v>
      </c>
      <c r="J94" s="34">
        <v>3.3795000000000002</v>
      </c>
    </row>
    <row r="95" spans="2:10" x14ac:dyDescent="0.25">
      <c r="B95" s="27">
        <v>2310</v>
      </c>
      <c r="C95" s="27">
        <v>86.67</v>
      </c>
      <c r="D95" s="27">
        <v>173.52</v>
      </c>
      <c r="E95" s="27">
        <v>1862.34</v>
      </c>
      <c r="F95" s="27">
        <v>-816.92</v>
      </c>
      <c r="G95" s="27">
        <v>40.51</v>
      </c>
      <c r="H95" s="34">
        <v>3.0289000000000001</v>
      </c>
      <c r="I95" s="34">
        <v>8.4494000000000007</v>
      </c>
      <c r="J95" s="34">
        <v>3.4493</v>
      </c>
    </row>
    <row r="96" spans="2:10" x14ac:dyDescent="0.25">
      <c r="B96" s="27">
        <v>2340</v>
      </c>
      <c r="C96" s="27">
        <v>88.65</v>
      </c>
      <c r="D96" s="27">
        <v>173.21</v>
      </c>
      <c r="E96" s="27">
        <v>1863.57</v>
      </c>
      <c r="F96" s="27">
        <v>-846.69</v>
      </c>
      <c r="G96" s="27">
        <v>43.97</v>
      </c>
      <c r="H96" s="34">
        <v>3.0653999999999999</v>
      </c>
      <c r="I96" s="34">
        <v>8.7141999999999999</v>
      </c>
      <c r="J96" s="34">
        <v>3.5192000000000001</v>
      </c>
    </row>
    <row r="97" spans="2:10" x14ac:dyDescent="0.25">
      <c r="B97" s="27">
        <v>2370</v>
      </c>
      <c r="C97" s="27">
        <v>90</v>
      </c>
      <c r="D97" s="27">
        <v>173</v>
      </c>
      <c r="E97" s="27">
        <v>1863.92</v>
      </c>
      <c r="F97" s="27">
        <v>-876.47</v>
      </c>
      <c r="G97" s="27">
        <v>47.57</v>
      </c>
      <c r="H97" s="34">
        <v>3.1233</v>
      </c>
      <c r="I97" s="34">
        <v>8.9809999999999999</v>
      </c>
      <c r="J97" s="34">
        <v>3.5684</v>
      </c>
    </row>
    <row r="98" spans="2:10" x14ac:dyDescent="0.25">
      <c r="B98" s="27">
        <v>2400</v>
      </c>
      <c r="C98" s="27">
        <v>90</v>
      </c>
      <c r="D98" s="27">
        <v>175.95</v>
      </c>
      <c r="E98" s="27">
        <v>1863.92</v>
      </c>
      <c r="F98" s="27">
        <v>-906.33</v>
      </c>
      <c r="G98" s="27">
        <v>50.46</v>
      </c>
      <c r="H98" s="34">
        <v>3.2263000000000002</v>
      </c>
      <c r="I98" s="34">
        <v>9.2759</v>
      </c>
      <c r="J98" s="34">
        <v>3.5085000000000002</v>
      </c>
    </row>
    <row r="99" spans="2:10" x14ac:dyDescent="0.25">
      <c r="B99" s="27">
        <v>2430</v>
      </c>
      <c r="C99" s="27">
        <v>90</v>
      </c>
      <c r="D99" s="27">
        <v>178.95</v>
      </c>
      <c r="E99" s="27">
        <v>1863.92</v>
      </c>
      <c r="F99" s="27">
        <v>-936.3</v>
      </c>
      <c r="G99" s="27">
        <v>51.79</v>
      </c>
      <c r="H99" s="34">
        <v>3.3302</v>
      </c>
      <c r="I99" s="34">
        <v>9.5502000000000002</v>
      </c>
      <c r="J99" s="34">
        <v>3.5028999999999999</v>
      </c>
    </row>
    <row r="100" spans="2:10" x14ac:dyDescent="0.25">
      <c r="B100" s="27">
        <v>2460</v>
      </c>
      <c r="C100" s="27">
        <v>90</v>
      </c>
      <c r="D100" s="27">
        <v>181.95</v>
      </c>
      <c r="E100" s="27">
        <v>1863.92</v>
      </c>
      <c r="F100" s="27">
        <v>-966.29</v>
      </c>
      <c r="G100" s="27">
        <v>51.56</v>
      </c>
      <c r="H100" s="34">
        <v>3.4350999999999998</v>
      </c>
      <c r="I100" s="34">
        <v>9.8017000000000003</v>
      </c>
      <c r="J100" s="34">
        <v>3.5594999999999999</v>
      </c>
    </row>
    <row r="101" spans="2:10" x14ac:dyDescent="0.25">
      <c r="B101" s="27">
        <v>2490</v>
      </c>
      <c r="C101" s="27">
        <v>90</v>
      </c>
      <c r="D101" s="27">
        <v>184.95</v>
      </c>
      <c r="E101" s="27">
        <v>1863.92</v>
      </c>
      <c r="F101" s="27">
        <v>-996.23</v>
      </c>
      <c r="G101" s="27">
        <v>49.75</v>
      </c>
      <c r="H101" s="34">
        <v>3.5407000000000002</v>
      </c>
      <c r="I101" s="34">
        <v>10.029400000000001</v>
      </c>
      <c r="J101" s="34">
        <v>3.6804999999999999</v>
      </c>
    </row>
    <row r="102" spans="2:10" x14ac:dyDescent="0.25">
      <c r="B102" s="27">
        <v>2520</v>
      </c>
      <c r="C102" s="27">
        <v>90</v>
      </c>
      <c r="D102" s="27">
        <v>187.95</v>
      </c>
      <c r="E102" s="27">
        <v>1863.92</v>
      </c>
      <c r="F102" s="27">
        <v>-1026.04</v>
      </c>
      <c r="G102" s="27">
        <v>46.38</v>
      </c>
      <c r="H102" s="34">
        <v>3.6471</v>
      </c>
      <c r="I102" s="34">
        <v>10.2325</v>
      </c>
      <c r="J102" s="34">
        <v>3.8643999999999998</v>
      </c>
    </row>
    <row r="103" spans="2:10" x14ac:dyDescent="0.25">
      <c r="B103" s="27">
        <v>2550</v>
      </c>
      <c r="C103" s="27">
        <v>90</v>
      </c>
      <c r="D103" s="27">
        <v>190.95</v>
      </c>
      <c r="E103" s="27">
        <v>1863.92</v>
      </c>
      <c r="F103" s="27">
        <v>-1055.6300000000001</v>
      </c>
      <c r="G103" s="27">
        <v>41.46</v>
      </c>
      <c r="H103" s="34">
        <v>3.7542</v>
      </c>
      <c r="I103" s="34">
        <v>10.410299999999999</v>
      </c>
      <c r="J103" s="34">
        <v>4.1063000000000001</v>
      </c>
    </row>
    <row r="104" spans="2:10" x14ac:dyDescent="0.25">
      <c r="B104" s="27">
        <v>2580</v>
      </c>
      <c r="C104" s="27">
        <v>90</v>
      </c>
      <c r="D104" s="27">
        <v>193.95</v>
      </c>
      <c r="E104" s="27">
        <v>1863.92</v>
      </c>
      <c r="F104" s="27">
        <v>-1084.92</v>
      </c>
      <c r="G104" s="27">
        <v>34.99</v>
      </c>
      <c r="H104" s="34">
        <v>3.8618999999999999</v>
      </c>
      <c r="I104" s="34">
        <v>10.5626</v>
      </c>
      <c r="J104" s="34">
        <v>4.3994</v>
      </c>
    </row>
    <row r="105" spans="2:10" x14ac:dyDescent="0.25">
      <c r="B105" s="27">
        <v>2610</v>
      </c>
      <c r="C105" s="27">
        <v>90</v>
      </c>
      <c r="D105" s="27">
        <v>196.95</v>
      </c>
      <c r="E105" s="27">
        <v>1863.92</v>
      </c>
      <c r="F105" s="27">
        <v>-1113.83</v>
      </c>
      <c r="G105" s="27">
        <v>27</v>
      </c>
      <c r="H105" s="34">
        <v>3.9701</v>
      </c>
      <c r="I105" s="34">
        <v>10.6891</v>
      </c>
      <c r="J105" s="34">
        <v>4.7361000000000004</v>
      </c>
    </row>
    <row r="106" spans="2:10" x14ac:dyDescent="0.25">
      <c r="B106" s="27">
        <v>2640</v>
      </c>
      <c r="C106" s="27">
        <v>90</v>
      </c>
      <c r="D106" s="27">
        <v>199.95</v>
      </c>
      <c r="E106" s="27">
        <v>1863.92</v>
      </c>
      <c r="F106" s="27">
        <v>-1142.29</v>
      </c>
      <c r="G106" s="27">
        <v>17.510000000000002</v>
      </c>
      <c r="H106" s="34">
        <v>4.0789</v>
      </c>
      <c r="I106" s="34">
        <v>10.7898</v>
      </c>
      <c r="J106" s="34">
        <v>5.1090999999999998</v>
      </c>
    </row>
    <row r="107" spans="2:10" x14ac:dyDescent="0.25">
      <c r="B107" s="27">
        <v>2670</v>
      </c>
      <c r="C107" s="27">
        <v>90</v>
      </c>
      <c r="D107" s="27">
        <v>200</v>
      </c>
      <c r="E107" s="27">
        <v>1863.92</v>
      </c>
      <c r="F107" s="27">
        <v>-1170.48</v>
      </c>
      <c r="G107" s="27">
        <v>7.26</v>
      </c>
      <c r="H107" s="34">
        <v>4.1881000000000004</v>
      </c>
      <c r="I107" s="34">
        <v>11.058199999999999</v>
      </c>
      <c r="J107" s="34">
        <v>5.1193</v>
      </c>
    </row>
    <row r="108" spans="2:10" x14ac:dyDescent="0.25">
      <c r="B108" s="27">
        <v>2700</v>
      </c>
      <c r="C108" s="27">
        <v>90</v>
      </c>
      <c r="D108" s="27">
        <v>200</v>
      </c>
      <c r="E108" s="27">
        <v>1863.92</v>
      </c>
      <c r="F108" s="27">
        <v>-1198.68</v>
      </c>
      <c r="G108" s="27">
        <v>-3</v>
      </c>
      <c r="H108" s="34">
        <v>4.2977999999999996</v>
      </c>
      <c r="I108" s="34">
        <v>11.332000000000001</v>
      </c>
      <c r="J108" s="34">
        <v>5.1231999999999998</v>
      </c>
    </row>
    <row r="109" spans="2:10" x14ac:dyDescent="0.25">
      <c r="B109" s="27">
        <v>2730</v>
      </c>
      <c r="C109" s="27">
        <v>90</v>
      </c>
      <c r="D109" s="27">
        <v>200</v>
      </c>
      <c r="E109" s="27">
        <v>1863.92</v>
      </c>
      <c r="F109" s="27">
        <v>-1226.8699999999999</v>
      </c>
      <c r="G109" s="27">
        <v>-13.26</v>
      </c>
      <c r="H109" s="34">
        <v>4.4080000000000004</v>
      </c>
      <c r="I109" s="34">
        <v>11.607900000000001</v>
      </c>
      <c r="J109" s="34">
        <v>5.1271000000000004</v>
      </c>
    </row>
    <row r="110" spans="2:10" x14ac:dyDescent="0.25">
      <c r="B110" s="27">
        <v>2760</v>
      </c>
      <c r="C110" s="27">
        <v>90</v>
      </c>
      <c r="D110" s="27">
        <v>200</v>
      </c>
      <c r="E110" s="27">
        <v>1863.92</v>
      </c>
      <c r="F110" s="27">
        <v>-1255.06</v>
      </c>
      <c r="G110" s="27">
        <v>-23.52</v>
      </c>
      <c r="H110" s="34">
        <v>4.5185000000000004</v>
      </c>
      <c r="I110" s="34">
        <v>11.8858</v>
      </c>
      <c r="J110" s="34">
        <v>5.1311</v>
      </c>
    </row>
    <row r="111" spans="2:10" x14ac:dyDescent="0.25">
      <c r="B111" s="27">
        <v>2790</v>
      </c>
      <c r="C111" s="27">
        <v>90</v>
      </c>
      <c r="D111" s="27">
        <v>200</v>
      </c>
      <c r="E111" s="27">
        <v>1863.92</v>
      </c>
      <c r="F111" s="27">
        <v>-1283.25</v>
      </c>
      <c r="G111" s="27">
        <v>-33.78</v>
      </c>
      <c r="H111" s="34">
        <v>4.6292999999999997</v>
      </c>
      <c r="I111" s="34">
        <v>12.165699999999999</v>
      </c>
      <c r="J111" s="34">
        <v>5.1352000000000002</v>
      </c>
    </row>
    <row r="112" spans="2:10" x14ac:dyDescent="0.25">
      <c r="B112" s="27">
        <v>2820</v>
      </c>
      <c r="C112" s="27">
        <v>90</v>
      </c>
      <c r="D112" s="27">
        <v>200</v>
      </c>
      <c r="E112" s="27">
        <v>1863.92</v>
      </c>
      <c r="F112" s="27">
        <v>-1311.44</v>
      </c>
      <c r="G112" s="27">
        <v>-44.05</v>
      </c>
      <c r="H112" s="34">
        <v>4.7404999999999999</v>
      </c>
      <c r="I112" s="34">
        <v>12.4472</v>
      </c>
      <c r="J112" s="34">
        <v>5.1394000000000002</v>
      </c>
    </row>
    <row r="113" spans="2:10" x14ac:dyDescent="0.25">
      <c r="B113" s="27">
        <v>2850</v>
      </c>
      <c r="C113" s="27">
        <v>90</v>
      </c>
      <c r="D113" s="27">
        <v>200</v>
      </c>
      <c r="E113" s="27">
        <v>1863.92</v>
      </c>
      <c r="F113" s="27">
        <v>-1339.63</v>
      </c>
      <c r="G113" s="27">
        <v>-54.31</v>
      </c>
      <c r="H113" s="34">
        <v>4.8520000000000003</v>
      </c>
      <c r="I113" s="34">
        <v>12.730399999999999</v>
      </c>
      <c r="J113" s="34">
        <v>5.1436999999999999</v>
      </c>
    </row>
  </sheetData>
  <sheetProtection password="DD1B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4"/>
  <sheetViews>
    <sheetView workbookViewId="0"/>
  </sheetViews>
  <sheetFormatPr defaultRowHeight="15" x14ac:dyDescent="0.25"/>
  <sheetData>
    <row r="1" spans="1:15" x14ac:dyDescent="0.25">
      <c r="A1" s="7" t="s">
        <v>48</v>
      </c>
      <c r="B1" s="7"/>
      <c r="C1" s="7"/>
      <c r="D1" s="7"/>
      <c r="E1" s="7"/>
      <c r="F1" s="7"/>
      <c r="G1" s="7"/>
      <c r="H1" s="7"/>
      <c r="I1" s="7"/>
      <c r="J1" s="7"/>
    </row>
    <row r="2" spans="1:15" x14ac:dyDescent="0.25">
      <c r="A2" t="s">
        <v>111</v>
      </c>
    </row>
    <row r="3" spans="1:15" x14ac:dyDescent="0.25">
      <c r="A3" s="7" t="s">
        <v>81</v>
      </c>
      <c r="B3" s="7" t="s">
        <v>82</v>
      </c>
      <c r="C3" s="7" t="s">
        <v>83</v>
      </c>
      <c r="D3" s="7" t="s">
        <v>84</v>
      </c>
      <c r="E3" s="7" t="s">
        <v>85</v>
      </c>
      <c r="F3" s="7" t="s">
        <v>86</v>
      </c>
      <c r="G3" s="7" t="s">
        <v>87</v>
      </c>
      <c r="H3" s="7" t="s">
        <v>88</v>
      </c>
      <c r="I3" s="7" t="s">
        <v>89</v>
      </c>
      <c r="J3" s="7" t="s">
        <v>90</v>
      </c>
      <c r="K3" t="s">
        <v>91</v>
      </c>
      <c r="L3" t="s">
        <v>92</v>
      </c>
      <c r="M3" s="25" t="s">
        <v>109</v>
      </c>
      <c r="N3" s="25"/>
      <c r="O3" s="25" t="s">
        <v>110</v>
      </c>
    </row>
    <row r="4" spans="1:15" x14ac:dyDescent="0.25">
      <c r="A4" s="7" t="s">
        <v>15</v>
      </c>
      <c r="B4" s="7" t="s">
        <v>93</v>
      </c>
      <c r="C4" s="7" t="s">
        <v>93</v>
      </c>
      <c r="D4" s="7" t="s">
        <v>93</v>
      </c>
      <c r="E4" s="7" t="s">
        <v>93</v>
      </c>
      <c r="F4" s="7" t="s">
        <v>93</v>
      </c>
      <c r="G4" s="7" t="s">
        <v>93</v>
      </c>
      <c r="H4" s="7" t="s">
        <v>93</v>
      </c>
      <c r="I4" s="7" t="s">
        <v>95</v>
      </c>
      <c r="J4" s="7" t="s">
        <v>93</v>
      </c>
      <c r="K4" t="s">
        <v>94</v>
      </c>
      <c r="L4" t="s">
        <v>94</v>
      </c>
      <c r="M4" s="25" t="s">
        <v>15</v>
      </c>
      <c r="N4" s="25"/>
      <c r="O4" s="25"/>
    </row>
    <row r="5" spans="1:15" x14ac:dyDescent="0.25">
      <c r="A5" s="37">
        <v>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20</v>
      </c>
      <c r="I5" s="27">
        <v>90</v>
      </c>
      <c r="J5" s="27">
        <v>20</v>
      </c>
      <c r="K5" s="34">
        <v>0</v>
      </c>
      <c r="L5" s="34">
        <v>0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10.821735533591674</v>
      </c>
    </row>
    <row r="6" spans="1:15" x14ac:dyDescent="0.25">
      <c r="A6" s="37">
        <v>1</v>
      </c>
      <c r="B6" s="27">
        <v>1</v>
      </c>
      <c r="C6" s="27">
        <v>0</v>
      </c>
      <c r="D6" s="27">
        <v>0</v>
      </c>
      <c r="E6" s="27">
        <v>1</v>
      </c>
      <c r="F6" s="27">
        <v>1</v>
      </c>
      <c r="G6" s="27">
        <v>0</v>
      </c>
      <c r="H6" s="27">
        <v>20</v>
      </c>
      <c r="I6" s="27">
        <v>90</v>
      </c>
      <c r="J6" s="27">
        <v>20</v>
      </c>
      <c r="K6" s="34">
        <v>1.6999999999999999E-3</v>
      </c>
      <c r="L6" s="34">
        <v>1.6999999999999999E-3</v>
      </c>
      <c r="M6" s="26">
        <f t="shared" si="0"/>
        <v>0.76196281621456874</v>
      </c>
      <c r="N6" s="27"/>
      <c r="O6" s="27">
        <f t="shared" si="1"/>
        <v>10.821610436498084</v>
      </c>
    </row>
    <row r="7" spans="1:15" x14ac:dyDescent="0.25">
      <c r="A7" s="37">
        <v>30</v>
      </c>
      <c r="B7" s="27">
        <v>30</v>
      </c>
      <c r="C7" s="27">
        <v>0</v>
      </c>
      <c r="D7" s="27">
        <v>0</v>
      </c>
      <c r="E7" s="27">
        <v>30</v>
      </c>
      <c r="F7" s="27">
        <v>30</v>
      </c>
      <c r="G7" s="27">
        <v>0</v>
      </c>
      <c r="H7" s="27">
        <v>20</v>
      </c>
      <c r="I7" s="27">
        <v>90</v>
      </c>
      <c r="J7" s="27">
        <v>20</v>
      </c>
      <c r="K7" s="34">
        <v>5.3699999999999998E-2</v>
      </c>
      <c r="L7" s="34">
        <v>5.3699999999999998E-2</v>
      </c>
      <c r="M7" s="26">
        <f t="shared" si="0"/>
        <v>0.76196281621456874</v>
      </c>
      <c r="N7" s="27"/>
      <c r="O7" s="27">
        <f t="shared" si="1"/>
        <v>10.699028471050346</v>
      </c>
    </row>
    <row r="8" spans="1:15" x14ac:dyDescent="0.25">
      <c r="A8" s="37">
        <v>60</v>
      </c>
      <c r="B8" s="27">
        <v>60</v>
      </c>
      <c r="C8" s="27">
        <v>0</v>
      </c>
      <c r="D8" s="27">
        <v>0</v>
      </c>
      <c r="E8" s="27">
        <v>60</v>
      </c>
      <c r="F8" s="27">
        <v>60</v>
      </c>
      <c r="G8" s="27">
        <v>0</v>
      </c>
      <c r="H8" s="27">
        <v>20</v>
      </c>
      <c r="I8" s="27">
        <v>90</v>
      </c>
      <c r="J8" s="27">
        <v>20</v>
      </c>
      <c r="K8" s="34">
        <v>0.1074</v>
      </c>
      <c r="L8" s="34">
        <v>0.1074</v>
      </c>
      <c r="M8" s="26">
        <f t="shared" si="0"/>
        <v>0.76196281621456874</v>
      </c>
      <c r="N8" s="27"/>
      <c r="O8" s="27">
        <f t="shared" si="1"/>
        <v>10.354528006716695</v>
      </c>
    </row>
    <row r="9" spans="1:15" x14ac:dyDescent="0.25">
      <c r="A9" s="37">
        <v>90</v>
      </c>
      <c r="B9" s="27">
        <v>90</v>
      </c>
      <c r="C9" s="27">
        <v>0</v>
      </c>
      <c r="D9" s="27">
        <v>0</v>
      </c>
      <c r="E9" s="27">
        <v>90</v>
      </c>
      <c r="F9" s="27">
        <v>90</v>
      </c>
      <c r="G9" s="27">
        <v>0</v>
      </c>
      <c r="H9" s="27">
        <v>20</v>
      </c>
      <c r="I9" s="27">
        <v>90</v>
      </c>
      <c r="J9" s="27">
        <v>20</v>
      </c>
      <c r="K9" s="34">
        <v>0.16120000000000001</v>
      </c>
      <c r="L9" s="34">
        <v>0.16120000000000001</v>
      </c>
      <c r="M9" s="26">
        <f t="shared" si="0"/>
        <v>0.76196281621456874</v>
      </c>
      <c r="N9" s="27"/>
      <c r="O9" s="27">
        <f t="shared" si="1"/>
        <v>9.8465567501805591</v>
      </c>
    </row>
    <row r="10" spans="1:15" x14ac:dyDescent="0.25">
      <c r="A10" s="37">
        <v>120</v>
      </c>
      <c r="B10" s="27">
        <v>120</v>
      </c>
      <c r="C10" s="27">
        <v>0</v>
      </c>
      <c r="D10" s="27">
        <v>0</v>
      </c>
      <c r="E10" s="27">
        <v>120</v>
      </c>
      <c r="F10" s="27">
        <v>120</v>
      </c>
      <c r="G10" s="27">
        <v>0</v>
      </c>
      <c r="H10" s="27">
        <v>20</v>
      </c>
      <c r="I10" s="27">
        <v>90</v>
      </c>
      <c r="J10" s="27">
        <v>20</v>
      </c>
      <c r="K10" s="34">
        <v>0.215</v>
      </c>
      <c r="L10" s="34">
        <v>0.215</v>
      </c>
      <c r="M10" s="26">
        <f t="shared" si="0"/>
        <v>0.76196281621456874</v>
      </c>
      <c r="N10" s="27"/>
      <c r="O10" s="27">
        <f t="shared" si="1"/>
        <v>9.2463075605039027</v>
      </c>
    </row>
    <row r="11" spans="1:15" x14ac:dyDescent="0.25">
      <c r="A11" s="37">
        <v>150</v>
      </c>
      <c r="B11" s="27">
        <v>150</v>
      </c>
      <c r="C11" s="27">
        <v>0</v>
      </c>
      <c r="D11" s="27">
        <v>0</v>
      </c>
      <c r="E11" s="27">
        <v>150</v>
      </c>
      <c r="F11" s="27">
        <v>150</v>
      </c>
      <c r="G11" s="27">
        <v>0</v>
      </c>
      <c r="H11" s="27">
        <v>20</v>
      </c>
      <c r="I11" s="27">
        <v>90</v>
      </c>
      <c r="J11" s="27">
        <v>20</v>
      </c>
      <c r="K11" s="34">
        <v>0.26879999999999998</v>
      </c>
      <c r="L11" s="34">
        <v>0.26879999999999998</v>
      </c>
      <c r="M11" s="26">
        <f t="shared" si="0"/>
        <v>0.76196281621456874</v>
      </c>
      <c r="N11" s="27"/>
      <c r="O11" s="27">
        <f t="shared" si="1"/>
        <v>8.6146895214948138</v>
      </c>
    </row>
    <row r="12" spans="1:15" x14ac:dyDescent="0.25">
      <c r="A12" s="37">
        <v>180</v>
      </c>
      <c r="B12" s="27">
        <v>180</v>
      </c>
      <c r="C12" s="27">
        <v>0</v>
      </c>
      <c r="D12" s="27">
        <v>0</v>
      </c>
      <c r="E12" s="27">
        <v>180</v>
      </c>
      <c r="F12" s="27">
        <v>180</v>
      </c>
      <c r="G12" s="27">
        <v>0</v>
      </c>
      <c r="H12" s="27">
        <v>20</v>
      </c>
      <c r="I12" s="27">
        <v>90</v>
      </c>
      <c r="J12" s="27">
        <v>20</v>
      </c>
      <c r="K12" s="34">
        <v>0.32250000000000001</v>
      </c>
      <c r="L12" s="34">
        <v>0.32250000000000001</v>
      </c>
      <c r="M12" s="26">
        <f t="shared" si="0"/>
        <v>0.76196281621456874</v>
      </c>
      <c r="N12" s="27"/>
      <c r="O12" s="27">
        <f t="shared" si="1"/>
        <v>7.9951801738200388</v>
      </c>
    </row>
    <row r="13" spans="1:15" x14ac:dyDescent="0.25">
      <c r="A13" s="37">
        <v>210</v>
      </c>
      <c r="B13" s="27">
        <v>210</v>
      </c>
      <c r="C13" s="27">
        <v>0</v>
      </c>
      <c r="D13" s="27">
        <v>0</v>
      </c>
      <c r="E13" s="27">
        <v>210</v>
      </c>
      <c r="F13" s="27">
        <v>210</v>
      </c>
      <c r="G13" s="27">
        <v>0</v>
      </c>
      <c r="H13" s="27">
        <v>20</v>
      </c>
      <c r="I13" s="27">
        <v>90</v>
      </c>
      <c r="J13" s="27">
        <v>20</v>
      </c>
      <c r="K13" s="34">
        <v>0.37630000000000002</v>
      </c>
      <c r="L13" s="34">
        <v>0.37630000000000002</v>
      </c>
      <c r="M13" s="26">
        <f t="shared" si="0"/>
        <v>0.76196281621456874</v>
      </c>
      <c r="N13" s="27"/>
      <c r="O13" s="27">
        <f t="shared" si="1"/>
        <v>7.4100386581512367</v>
      </c>
    </row>
    <row r="14" spans="1:15" x14ac:dyDescent="0.25">
      <c r="A14" s="37">
        <v>240</v>
      </c>
      <c r="B14" s="27">
        <v>240</v>
      </c>
      <c r="C14" s="27">
        <v>0</v>
      </c>
      <c r="D14" s="27">
        <v>0</v>
      </c>
      <c r="E14" s="27">
        <v>240</v>
      </c>
      <c r="F14" s="27">
        <v>240</v>
      </c>
      <c r="G14" s="27">
        <v>0</v>
      </c>
      <c r="H14" s="27">
        <v>20</v>
      </c>
      <c r="I14" s="27">
        <v>90</v>
      </c>
      <c r="J14" s="27">
        <v>20</v>
      </c>
      <c r="K14" s="34">
        <v>0.43009999999999998</v>
      </c>
      <c r="L14" s="34">
        <v>0.43009999999999998</v>
      </c>
      <c r="M14" s="26">
        <f t="shared" si="0"/>
        <v>0.76196281621456874</v>
      </c>
      <c r="N14" s="27"/>
      <c r="O14" s="27">
        <f t="shared" si="1"/>
        <v>6.8719639999350948</v>
      </c>
    </row>
    <row r="15" spans="1:15" x14ac:dyDescent="0.25">
      <c r="A15" s="37">
        <v>270</v>
      </c>
      <c r="B15" s="27">
        <v>270</v>
      </c>
      <c r="C15" s="27">
        <v>0</v>
      </c>
      <c r="D15" s="27">
        <v>0</v>
      </c>
      <c r="E15" s="27">
        <v>270</v>
      </c>
      <c r="F15" s="27">
        <v>270</v>
      </c>
      <c r="G15" s="27">
        <v>0</v>
      </c>
      <c r="H15" s="27">
        <v>20</v>
      </c>
      <c r="I15" s="27">
        <v>90</v>
      </c>
      <c r="J15" s="27">
        <v>20</v>
      </c>
      <c r="K15" s="34">
        <v>0.48380000000000001</v>
      </c>
      <c r="L15" s="34">
        <v>0.48380000000000001</v>
      </c>
      <c r="M15" s="26">
        <f t="shared" si="0"/>
        <v>0.76196281621456874</v>
      </c>
      <c r="N15" s="27"/>
      <c r="O15" s="27">
        <f t="shared" si="1"/>
        <v>6.3850886867869603</v>
      </c>
    </row>
    <row r="16" spans="1:15" x14ac:dyDescent="0.25">
      <c r="A16" s="37">
        <v>300</v>
      </c>
      <c r="B16" s="27">
        <v>300</v>
      </c>
      <c r="C16" s="27">
        <v>0</v>
      </c>
      <c r="D16" s="27">
        <v>0</v>
      </c>
      <c r="E16" s="27">
        <v>300</v>
      </c>
      <c r="F16" s="27">
        <v>300</v>
      </c>
      <c r="G16" s="27">
        <v>0</v>
      </c>
      <c r="H16" s="27">
        <v>20</v>
      </c>
      <c r="I16" s="27">
        <v>90</v>
      </c>
      <c r="J16" s="27">
        <v>20</v>
      </c>
      <c r="K16" s="34">
        <v>0.53759999999999997</v>
      </c>
      <c r="L16" s="34">
        <v>0.53759999999999997</v>
      </c>
      <c r="M16" s="26">
        <f t="shared" si="0"/>
        <v>0.76196281621456874</v>
      </c>
      <c r="N16" s="27"/>
      <c r="O16" s="27">
        <f t="shared" si="1"/>
        <v>5.9462687661874076</v>
      </c>
    </row>
    <row r="17" spans="1:15" x14ac:dyDescent="0.25">
      <c r="A17" s="37">
        <v>330</v>
      </c>
      <c r="B17" s="27">
        <v>330</v>
      </c>
      <c r="C17" s="27">
        <v>0</v>
      </c>
      <c r="D17" s="27">
        <v>0</v>
      </c>
      <c r="E17" s="27">
        <v>330</v>
      </c>
      <c r="F17" s="27">
        <v>330</v>
      </c>
      <c r="G17" s="27">
        <v>0</v>
      </c>
      <c r="H17" s="27">
        <v>20</v>
      </c>
      <c r="I17" s="27">
        <v>90</v>
      </c>
      <c r="J17" s="27">
        <v>20</v>
      </c>
      <c r="K17" s="34">
        <v>0.59140000000000004</v>
      </c>
      <c r="L17" s="34">
        <v>0.59140000000000004</v>
      </c>
      <c r="M17" s="26">
        <f t="shared" si="0"/>
        <v>0.76196281621456874</v>
      </c>
      <c r="N17" s="27"/>
      <c r="O17" s="27">
        <f t="shared" si="1"/>
        <v>5.5528715162785032</v>
      </c>
    </row>
    <row r="18" spans="1:15" x14ac:dyDescent="0.25">
      <c r="A18" s="37">
        <v>360</v>
      </c>
      <c r="B18" s="27">
        <v>360</v>
      </c>
      <c r="C18" s="27">
        <v>0</v>
      </c>
      <c r="D18" s="27">
        <v>0</v>
      </c>
      <c r="E18" s="27">
        <v>360</v>
      </c>
      <c r="F18" s="27">
        <v>360</v>
      </c>
      <c r="G18" s="27">
        <v>0</v>
      </c>
      <c r="H18" s="27">
        <v>20</v>
      </c>
      <c r="I18" s="27">
        <v>90</v>
      </c>
      <c r="J18" s="27">
        <v>20</v>
      </c>
      <c r="K18" s="34">
        <v>0.6452</v>
      </c>
      <c r="L18" s="34">
        <v>0.6452</v>
      </c>
      <c r="M18" s="26">
        <f t="shared" si="0"/>
        <v>0.76196281621456874</v>
      </c>
      <c r="N18" s="27"/>
      <c r="O18" s="27">
        <f t="shared" si="1"/>
        <v>5.2004354842748732</v>
      </c>
    </row>
    <row r="19" spans="1:15" x14ac:dyDescent="0.25">
      <c r="A19" s="37">
        <v>390</v>
      </c>
      <c r="B19" s="27">
        <v>390</v>
      </c>
      <c r="C19" s="27">
        <v>0</v>
      </c>
      <c r="D19" s="27">
        <v>0</v>
      </c>
      <c r="E19" s="27">
        <v>390</v>
      </c>
      <c r="F19" s="27">
        <v>390</v>
      </c>
      <c r="G19" s="27">
        <v>0</v>
      </c>
      <c r="H19" s="27">
        <v>20</v>
      </c>
      <c r="I19" s="27">
        <v>90</v>
      </c>
      <c r="J19" s="27">
        <v>20</v>
      </c>
      <c r="K19" s="34">
        <v>0.69889999999999997</v>
      </c>
      <c r="L19" s="34">
        <v>0.69889999999999997</v>
      </c>
      <c r="M19" s="26">
        <f t="shared" si="0"/>
        <v>0.76196281621456874</v>
      </c>
      <c r="N19" s="27"/>
      <c r="O19" s="27">
        <f t="shared" si="1"/>
        <v>4.8849302761337512</v>
      </c>
    </row>
    <row r="20" spans="1:15" x14ac:dyDescent="0.25">
      <c r="A20" s="37">
        <v>420</v>
      </c>
      <c r="B20" s="27">
        <v>420</v>
      </c>
      <c r="C20" s="27">
        <v>0</v>
      </c>
      <c r="D20" s="27">
        <v>0</v>
      </c>
      <c r="E20" s="27">
        <v>420</v>
      </c>
      <c r="F20" s="27">
        <v>420</v>
      </c>
      <c r="G20" s="27">
        <v>0</v>
      </c>
      <c r="H20" s="27">
        <v>20</v>
      </c>
      <c r="I20" s="27">
        <v>90</v>
      </c>
      <c r="J20" s="27">
        <v>20</v>
      </c>
      <c r="K20" s="34">
        <v>0.75270000000000004</v>
      </c>
      <c r="L20" s="34">
        <v>0.75270000000000004</v>
      </c>
      <c r="M20" s="26">
        <f t="shared" si="0"/>
        <v>0.76196281621456874</v>
      </c>
      <c r="N20" s="27"/>
      <c r="O20" s="27">
        <f t="shared" si="1"/>
        <v>4.6008475266472262</v>
      </c>
    </row>
    <row r="21" spans="1:15" x14ac:dyDescent="0.25">
      <c r="A21" s="37">
        <v>450</v>
      </c>
      <c r="B21" s="27">
        <v>450</v>
      </c>
      <c r="C21" s="27">
        <v>0</v>
      </c>
      <c r="D21" s="27">
        <v>0</v>
      </c>
      <c r="E21" s="27">
        <v>450</v>
      </c>
      <c r="F21" s="27">
        <v>450</v>
      </c>
      <c r="G21" s="27">
        <v>0</v>
      </c>
      <c r="H21" s="27">
        <v>20</v>
      </c>
      <c r="I21" s="27">
        <v>90</v>
      </c>
      <c r="J21" s="27">
        <v>20</v>
      </c>
      <c r="K21" s="34">
        <v>0.80649999999999999</v>
      </c>
      <c r="L21" s="34">
        <v>0.80649999999999999</v>
      </c>
      <c r="M21" s="26">
        <f t="shared" si="0"/>
        <v>0.76196281621456874</v>
      </c>
      <c r="N21" s="27"/>
      <c r="O21" s="27">
        <f t="shared" si="1"/>
        <v>4.3448740625512379</v>
      </c>
    </row>
    <row r="22" spans="1:15" x14ac:dyDescent="0.25">
      <c r="A22" s="37">
        <v>480</v>
      </c>
      <c r="B22" s="27">
        <v>480</v>
      </c>
      <c r="C22" s="27">
        <v>0</v>
      </c>
      <c r="D22" s="27">
        <v>0</v>
      </c>
      <c r="E22" s="27">
        <v>480</v>
      </c>
      <c r="F22" s="27">
        <v>480</v>
      </c>
      <c r="G22" s="27">
        <v>0</v>
      </c>
      <c r="H22" s="27">
        <v>20</v>
      </c>
      <c r="I22" s="27">
        <v>90</v>
      </c>
      <c r="J22" s="27">
        <v>20</v>
      </c>
      <c r="K22" s="34">
        <v>0.86019999999999996</v>
      </c>
      <c r="L22" s="34">
        <v>0.86019999999999996</v>
      </c>
      <c r="M22" s="26">
        <f t="shared" si="0"/>
        <v>0.76196281621456874</v>
      </c>
      <c r="N22" s="27"/>
      <c r="O22" s="27">
        <f t="shared" si="1"/>
        <v>4.1139396599682403</v>
      </c>
    </row>
    <row r="23" spans="1:15" x14ac:dyDescent="0.25">
      <c r="A23" s="37">
        <v>510</v>
      </c>
      <c r="B23" s="27">
        <v>510</v>
      </c>
      <c r="C23" s="27">
        <v>0</v>
      </c>
      <c r="D23" s="27">
        <v>0</v>
      </c>
      <c r="E23" s="27">
        <v>510</v>
      </c>
      <c r="F23" s="27">
        <v>510</v>
      </c>
      <c r="G23" s="27">
        <v>0</v>
      </c>
      <c r="H23" s="27">
        <v>20</v>
      </c>
      <c r="I23" s="27">
        <v>90</v>
      </c>
      <c r="J23" s="27">
        <v>20</v>
      </c>
      <c r="K23" s="34">
        <v>0.91400000000000003</v>
      </c>
      <c r="L23" s="34">
        <v>0.91400000000000003</v>
      </c>
      <c r="M23" s="26">
        <f t="shared" si="0"/>
        <v>0.76196281621456874</v>
      </c>
      <c r="N23" s="27"/>
      <c r="O23" s="27">
        <f t="shared" si="1"/>
        <v>3.9041523037460268</v>
      </c>
    </row>
    <row r="24" spans="1:15" x14ac:dyDescent="0.25">
      <c r="A24" s="37">
        <v>540</v>
      </c>
      <c r="B24" s="27">
        <v>540</v>
      </c>
      <c r="C24" s="27">
        <v>0</v>
      </c>
      <c r="D24" s="27">
        <v>0</v>
      </c>
      <c r="E24" s="27">
        <v>540</v>
      </c>
      <c r="F24" s="27">
        <v>540</v>
      </c>
      <c r="G24" s="27">
        <v>0</v>
      </c>
      <c r="H24" s="27">
        <v>20</v>
      </c>
      <c r="I24" s="27">
        <v>90</v>
      </c>
      <c r="J24" s="27">
        <v>20</v>
      </c>
      <c r="K24" s="34">
        <v>0.96779999999999999</v>
      </c>
      <c r="L24" s="34">
        <v>0.96779999999999999</v>
      </c>
      <c r="M24" s="26">
        <f t="shared" si="0"/>
        <v>0.76196281621456874</v>
      </c>
      <c r="N24" s="27"/>
      <c r="O24" s="27">
        <f t="shared" si="1"/>
        <v>3.7133333018311583</v>
      </c>
    </row>
    <row r="25" spans="1:15" x14ac:dyDescent="0.25">
      <c r="A25" s="37">
        <v>570</v>
      </c>
      <c r="B25" s="27">
        <v>570</v>
      </c>
      <c r="C25" s="27">
        <v>0</v>
      </c>
      <c r="D25" s="27">
        <v>0</v>
      </c>
      <c r="E25" s="27">
        <v>570</v>
      </c>
      <c r="F25" s="27">
        <v>570</v>
      </c>
      <c r="G25" s="27">
        <v>0</v>
      </c>
      <c r="H25" s="27">
        <v>20</v>
      </c>
      <c r="I25" s="27">
        <v>90</v>
      </c>
      <c r="J25" s="27">
        <v>20</v>
      </c>
      <c r="K25" s="34">
        <v>1.0216000000000001</v>
      </c>
      <c r="L25" s="34">
        <v>1.0216000000000001</v>
      </c>
      <c r="M25" s="26">
        <f t="shared" si="0"/>
        <v>0.76196281621456874</v>
      </c>
      <c r="N25" s="27"/>
      <c r="O25" s="27">
        <f t="shared" si="1"/>
        <v>3.5392122953691536</v>
      </c>
    </row>
    <row r="26" spans="1:15" x14ac:dyDescent="0.25">
      <c r="A26" s="37">
        <v>600</v>
      </c>
      <c r="B26" s="27">
        <v>600</v>
      </c>
      <c r="C26" s="27">
        <v>0</v>
      </c>
      <c r="D26" s="27">
        <v>0</v>
      </c>
      <c r="E26" s="27">
        <v>600</v>
      </c>
      <c r="F26" s="27">
        <v>600</v>
      </c>
      <c r="G26" s="27">
        <v>0</v>
      </c>
      <c r="H26" s="27">
        <v>20</v>
      </c>
      <c r="I26" s="27">
        <v>90</v>
      </c>
      <c r="J26" s="27">
        <v>20</v>
      </c>
      <c r="K26" s="34">
        <v>1.0752999999999999</v>
      </c>
      <c r="L26" s="34">
        <v>1.0752999999999999</v>
      </c>
      <c r="M26" s="26">
        <f t="shared" si="0"/>
        <v>0.76196281621456874</v>
      </c>
      <c r="N26" s="27"/>
      <c r="O26" s="27">
        <f t="shared" si="1"/>
        <v>3.3801157968852591</v>
      </c>
    </row>
    <row r="27" spans="1:15" x14ac:dyDescent="0.25">
      <c r="A27" s="37">
        <v>630</v>
      </c>
      <c r="B27" s="27">
        <v>630</v>
      </c>
      <c r="C27" s="27">
        <v>0</v>
      </c>
      <c r="D27" s="27">
        <v>0</v>
      </c>
      <c r="E27" s="27">
        <v>630</v>
      </c>
      <c r="F27" s="27">
        <v>630</v>
      </c>
      <c r="G27" s="27">
        <v>0</v>
      </c>
      <c r="H27" s="27">
        <v>20</v>
      </c>
      <c r="I27" s="27">
        <v>90</v>
      </c>
      <c r="J27" s="27">
        <v>20</v>
      </c>
      <c r="K27" s="34">
        <v>1.1291</v>
      </c>
      <c r="L27" s="34">
        <v>1.1291</v>
      </c>
      <c r="M27" s="26">
        <f t="shared" si="0"/>
        <v>0.76196281621456874</v>
      </c>
      <c r="N27" s="27"/>
      <c r="O27" s="27">
        <f t="shared" si="1"/>
        <v>3.233765805068388</v>
      </c>
    </row>
    <row r="28" spans="1:15" x14ac:dyDescent="0.25">
      <c r="A28" s="37">
        <v>660</v>
      </c>
      <c r="B28" s="27">
        <v>660</v>
      </c>
      <c r="C28" s="27">
        <v>0</v>
      </c>
      <c r="D28" s="27">
        <v>0</v>
      </c>
      <c r="E28" s="27">
        <v>660</v>
      </c>
      <c r="F28" s="27">
        <v>660</v>
      </c>
      <c r="G28" s="27">
        <v>0</v>
      </c>
      <c r="H28" s="27">
        <v>20</v>
      </c>
      <c r="I28" s="27">
        <v>90</v>
      </c>
      <c r="J28" s="27">
        <v>20</v>
      </c>
      <c r="K28" s="34">
        <v>1.1829000000000001</v>
      </c>
      <c r="L28" s="34">
        <v>1.1829000000000001</v>
      </c>
      <c r="M28" s="26">
        <f t="shared" si="0"/>
        <v>0.76196281621456874</v>
      </c>
      <c r="N28" s="27"/>
      <c r="O28" s="27">
        <f t="shared" si="1"/>
        <v>3.0990135673643358</v>
      </c>
    </row>
    <row r="29" spans="1:15" x14ac:dyDescent="0.25">
      <c r="A29" s="37">
        <v>690</v>
      </c>
      <c r="B29" s="27">
        <v>690</v>
      </c>
      <c r="C29" s="27">
        <v>0</v>
      </c>
      <c r="D29" s="27">
        <v>0</v>
      </c>
      <c r="E29" s="27">
        <v>690</v>
      </c>
      <c r="F29" s="27">
        <v>690</v>
      </c>
      <c r="G29" s="27">
        <v>0</v>
      </c>
      <c r="H29" s="27">
        <v>20</v>
      </c>
      <c r="I29" s="27">
        <v>90</v>
      </c>
      <c r="J29" s="27">
        <v>20</v>
      </c>
      <c r="K29" s="34">
        <v>1.2365999999999999</v>
      </c>
      <c r="L29" s="34">
        <v>1.2365999999999999</v>
      </c>
      <c r="M29" s="26">
        <f t="shared" si="0"/>
        <v>0.76196281621456874</v>
      </c>
      <c r="N29" s="27"/>
      <c r="O29" s="27">
        <f t="shared" si="1"/>
        <v>2.974819349645907</v>
      </c>
    </row>
    <row r="30" spans="1:15" x14ac:dyDescent="0.25">
      <c r="A30" s="37">
        <v>720</v>
      </c>
      <c r="B30" s="27">
        <v>720</v>
      </c>
      <c r="C30" s="27">
        <v>0</v>
      </c>
      <c r="D30" s="27">
        <v>0</v>
      </c>
      <c r="E30" s="27">
        <v>720</v>
      </c>
      <c r="F30" s="27">
        <v>720</v>
      </c>
      <c r="G30" s="27">
        <v>0</v>
      </c>
      <c r="H30" s="27">
        <v>20</v>
      </c>
      <c r="I30" s="27">
        <v>90</v>
      </c>
      <c r="J30" s="27">
        <v>20</v>
      </c>
      <c r="K30" s="34">
        <v>1.2904</v>
      </c>
      <c r="L30" s="34">
        <v>1.2904</v>
      </c>
      <c r="M30" s="26">
        <f t="shared" si="0"/>
        <v>0.76196281621456874</v>
      </c>
      <c r="N30" s="27"/>
      <c r="O30" s="27">
        <f t="shared" si="1"/>
        <v>2.8596269105558489</v>
      </c>
    </row>
    <row r="31" spans="1:15" x14ac:dyDescent="0.25">
      <c r="A31" s="37">
        <v>750</v>
      </c>
      <c r="B31" s="27">
        <v>750</v>
      </c>
      <c r="C31" s="27">
        <v>0</v>
      </c>
      <c r="D31" s="27">
        <v>0</v>
      </c>
      <c r="E31" s="27">
        <v>750</v>
      </c>
      <c r="F31" s="27">
        <v>750</v>
      </c>
      <c r="G31" s="27">
        <v>0</v>
      </c>
      <c r="H31" s="27">
        <v>20</v>
      </c>
      <c r="I31" s="27">
        <v>90</v>
      </c>
      <c r="J31" s="27">
        <v>20</v>
      </c>
      <c r="K31" s="34">
        <v>1.3442000000000001</v>
      </c>
      <c r="L31" s="34">
        <v>1.3442000000000001</v>
      </c>
      <c r="M31" s="26">
        <f t="shared" si="0"/>
        <v>0.76196281621456874</v>
      </c>
      <c r="N31" s="27"/>
      <c r="O31" s="27">
        <f t="shared" si="1"/>
        <v>2.752723334951503</v>
      </c>
    </row>
    <row r="32" spans="1:15" x14ac:dyDescent="0.25">
      <c r="A32" s="37">
        <v>780</v>
      </c>
      <c r="B32" s="27">
        <v>780</v>
      </c>
      <c r="C32" s="27">
        <v>0</v>
      </c>
      <c r="D32" s="27">
        <v>0</v>
      </c>
      <c r="E32" s="27">
        <v>780</v>
      </c>
      <c r="F32" s="27">
        <v>780</v>
      </c>
      <c r="G32" s="27">
        <v>0</v>
      </c>
      <c r="H32" s="27">
        <v>20</v>
      </c>
      <c r="I32" s="27">
        <v>90</v>
      </c>
      <c r="J32" s="27">
        <v>20</v>
      </c>
      <c r="K32" s="34">
        <v>1.3978999999999999</v>
      </c>
      <c r="L32" s="34">
        <v>1.3978999999999999</v>
      </c>
      <c r="M32" s="26">
        <f t="shared" si="0"/>
        <v>0.76196281621456874</v>
      </c>
      <c r="N32" s="27"/>
      <c r="O32" s="27">
        <f t="shared" si="1"/>
        <v>2.6534547390234451</v>
      </c>
    </row>
    <row r="33" spans="1:15" x14ac:dyDescent="0.25">
      <c r="A33" s="37">
        <v>810</v>
      </c>
      <c r="B33" s="27">
        <v>810</v>
      </c>
      <c r="C33" s="27">
        <v>0</v>
      </c>
      <c r="D33" s="27">
        <v>0</v>
      </c>
      <c r="E33" s="27">
        <v>810</v>
      </c>
      <c r="F33" s="27">
        <v>810</v>
      </c>
      <c r="G33" s="27">
        <v>0</v>
      </c>
      <c r="H33" s="27">
        <v>20</v>
      </c>
      <c r="I33" s="27">
        <v>90</v>
      </c>
      <c r="J33" s="27">
        <v>20</v>
      </c>
      <c r="K33" s="34">
        <v>1.4517</v>
      </c>
      <c r="L33" s="34">
        <v>1.4517</v>
      </c>
      <c r="M33" s="26">
        <f t="shared" si="0"/>
        <v>0.76196281621456874</v>
      </c>
      <c r="N33" s="27"/>
      <c r="O33" s="27">
        <f t="shared" si="1"/>
        <v>2.560723674280236</v>
      </c>
    </row>
    <row r="34" spans="1:15" x14ac:dyDescent="0.25">
      <c r="A34" s="37">
        <v>840</v>
      </c>
      <c r="B34" s="27">
        <v>840</v>
      </c>
      <c r="C34" s="27">
        <v>0</v>
      </c>
      <c r="D34" s="27">
        <v>0</v>
      </c>
      <c r="E34" s="27">
        <v>840</v>
      </c>
      <c r="F34" s="27">
        <v>840</v>
      </c>
      <c r="G34" s="27">
        <v>0</v>
      </c>
      <c r="H34" s="27">
        <v>20</v>
      </c>
      <c r="I34" s="27">
        <v>90</v>
      </c>
      <c r="J34" s="27">
        <v>20</v>
      </c>
      <c r="K34" s="34">
        <v>1.5055000000000001</v>
      </c>
      <c r="L34" s="34">
        <v>1.5055000000000001</v>
      </c>
      <c r="M34" s="26">
        <f t="shared" si="0"/>
        <v>0.76196281621456874</v>
      </c>
      <c r="N34" s="27"/>
      <c r="O34" s="27">
        <f t="shared" si="1"/>
        <v>2.474081395321607</v>
      </c>
    </row>
    <row r="35" spans="1:15" x14ac:dyDescent="0.25">
      <c r="A35" s="37">
        <v>870</v>
      </c>
      <c r="B35" s="27">
        <v>870</v>
      </c>
      <c r="C35" s="27">
        <v>0</v>
      </c>
      <c r="D35" s="27">
        <v>0</v>
      </c>
      <c r="E35" s="27">
        <v>870</v>
      </c>
      <c r="F35" s="27">
        <v>870</v>
      </c>
      <c r="G35" s="27">
        <v>0</v>
      </c>
      <c r="H35" s="27">
        <v>20</v>
      </c>
      <c r="I35" s="27">
        <v>90</v>
      </c>
      <c r="J35" s="27">
        <v>20</v>
      </c>
      <c r="K35" s="34">
        <v>1.5592999999999999</v>
      </c>
      <c r="L35" s="34">
        <v>1.5592999999999999</v>
      </c>
      <c r="M35" s="26">
        <f t="shared" si="0"/>
        <v>0.76196281621456874</v>
      </c>
      <c r="N35" s="27"/>
      <c r="O35" s="27">
        <f t="shared" si="1"/>
        <v>2.3929637383823152</v>
      </c>
    </row>
    <row r="36" spans="1:15" x14ac:dyDescent="0.25">
      <c r="A36" s="37">
        <v>900</v>
      </c>
      <c r="B36" s="27">
        <v>900</v>
      </c>
      <c r="C36" s="27">
        <v>0</v>
      </c>
      <c r="D36" s="27">
        <v>0</v>
      </c>
      <c r="E36" s="27">
        <v>900</v>
      </c>
      <c r="F36" s="27">
        <v>900</v>
      </c>
      <c r="G36" s="27">
        <v>0</v>
      </c>
      <c r="H36" s="27">
        <v>20</v>
      </c>
      <c r="I36" s="27">
        <v>90</v>
      </c>
      <c r="J36" s="27">
        <v>20</v>
      </c>
      <c r="K36" s="34">
        <v>1.613</v>
      </c>
      <c r="L36" s="34">
        <v>1.613</v>
      </c>
      <c r="M36" s="26">
        <f t="shared" si="0"/>
        <v>0.76196281621456874</v>
      </c>
      <c r="N36" s="27"/>
      <c r="O36" s="27">
        <f t="shared" si="1"/>
        <v>2.3170091495727054</v>
      </c>
    </row>
    <row r="37" spans="1:15" x14ac:dyDescent="0.25">
      <c r="A37" s="37">
        <v>930</v>
      </c>
      <c r="B37" s="27">
        <v>930</v>
      </c>
      <c r="C37" s="27">
        <v>0</v>
      </c>
      <c r="D37" s="27">
        <v>0</v>
      </c>
      <c r="E37" s="27">
        <v>930</v>
      </c>
      <c r="F37" s="27">
        <v>930</v>
      </c>
      <c r="G37" s="27">
        <v>0</v>
      </c>
      <c r="H37" s="27">
        <v>20</v>
      </c>
      <c r="I37" s="27">
        <v>90</v>
      </c>
      <c r="J37" s="27">
        <v>20</v>
      </c>
      <c r="K37" s="34">
        <v>1.6668000000000001</v>
      </c>
      <c r="L37" s="34">
        <v>1.6668000000000001</v>
      </c>
      <c r="M37" s="26">
        <f t="shared" ref="M37:M65" si="2">((ref_diam+offset_diam)/2)/(12*3.281)</f>
        <v>0.76196281621456874</v>
      </c>
      <c r="N37" s="27"/>
      <c r="O37" s="27">
        <f t="shared" ref="O37:O67" si="3">(J37-M37-surface_margin)/(scaling_factor*(SQRT(K37^2+L37^2+sigma_pa^2)))</f>
        <v>2.2454933937190886</v>
      </c>
    </row>
    <row r="38" spans="1:15" x14ac:dyDescent="0.25">
      <c r="A38" s="37">
        <v>960</v>
      </c>
      <c r="B38" s="27">
        <v>960</v>
      </c>
      <c r="C38" s="27">
        <v>0</v>
      </c>
      <c r="D38" s="27">
        <v>0</v>
      </c>
      <c r="E38" s="27">
        <v>960</v>
      </c>
      <c r="F38" s="27">
        <v>960</v>
      </c>
      <c r="G38" s="27">
        <v>0</v>
      </c>
      <c r="H38" s="27">
        <v>20</v>
      </c>
      <c r="I38" s="27">
        <v>90</v>
      </c>
      <c r="J38" s="27">
        <v>20</v>
      </c>
      <c r="K38" s="34">
        <v>1.7205999999999999</v>
      </c>
      <c r="L38" s="34">
        <v>1.7205999999999999</v>
      </c>
      <c r="M38" s="26">
        <f t="shared" si="2"/>
        <v>0.76196281621456874</v>
      </c>
      <c r="N38" s="27"/>
      <c r="O38" s="27">
        <f t="shared" si="3"/>
        <v>2.1781694152762454</v>
      </c>
    </row>
    <row r="39" spans="1:15" x14ac:dyDescent="0.25">
      <c r="A39" s="37">
        <v>990</v>
      </c>
      <c r="B39" s="27">
        <v>990</v>
      </c>
      <c r="C39" s="27">
        <v>0</v>
      </c>
      <c r="D39" s="27">
        <v>0</v>
      </c>
      <c r="E39" s="27">
        <v>990</v>
      </c>
      <c r="F39" s="27">
        <v>990</v>
      </c>
      <c r="G39" s="27">
        <v>0</v>
      </c>
      <c r="H39" s="27">
        <v>20</v>
      </c>
      <c r="I39" s="27">
        <v>90</v>
      </c>
      <c r="J39" s="27">
        <v>20</v>
      </c>
      <c r="K39" s="34">
        <v>1.7743</v>
      </c>
      <c r="L39" s="34">
        <v>1.7743</v>
      </c>
      <c r="M39" s="26">
        <f t="shared" si="2"/>
        <v>0.76196281621456874</v>
      </c>
      <c r="N39" s="27"/>
      <c r="O39" s="27">
        <f t="shared" si="3"/>
        <v>2.1148014498922358</v>
      </c>
    </row>
    <row r="40" spans="1:15" x14ac:dyDescent="0.25">
      <c r="A40" s="37">
        <v>1020</v>
      </c>
      <c r="B40" s="27">
        <v>1020</v>
      </c>
      <c r="C40" s="27">
        <v>-0.35</v>
      </c>
      <c r="D40" s="27">
        <v>0</v>
      </c>
      <c r="E40" s="27">
        <v>1020.02</v>
      </c>
      <c r="F40" s="27">
        <v>1020.01</v>
      </c>
      <c r="G40" s="27">
        <v>-0.35</v>
      </c>
      <c r="H40" s="27">
        <v>19.989999999999998</v>
      </c>
      <c r="I40" s="27">
        <v>90</v>
      </c>
      <c r="J40" s="27">
        <v>19.989999999999998</v>
      </c>
      <c r="K40" s="34">
        <v>1.8252999999999999</v>
      </c>
      <c r="L40" s="34">
        <v>1.8252999999999999</v>
      </c>
      <c r="M40" s="26">
        <f t="shared" si="2"/>
        <v>0.76196281621456874</v>
      </c>
      <c r="N40" s="27"/>
      <c r="O40" s="27">
        <f t="shared" si="3"/>
        <v>2.0567922698781298</v>
      </c>
    </row>
    <row r="41" spans="1:15" x14ac:dyDescent="0.25">
      <c r="A41" s="37">
        <v>1050</v>
      </c>
      <c r="B41" s="27">
        <v>1049.97</v>
      </c>
      <c r="C41" s="27">
        <v>-1.57</v>
      </c>
      <c r="D41" s="27">
        <v>0</v>
      </c>
      <c r="E41" s="27">
        <v>1050.04</v>
      </c>
      <c r="F41" s="27">
        <v>1050.01</v>
      </c>
      <c r="G41" s="27">
        <v>-1.57</v>
      </c>
      <c r="H41" s="27">
        <v>19.95</v>
      </c>
      <c r="I41" s="27">
        <v>90.004000000000005</v>
      </c>
      <c r="J41" s="27">
        <v>19.95</v>
      </c>
      <c r="K41" s="34">
        <v>1.8734999999999999</v>
      </c>
      <c r="L41" s="34">
        <v>1.8735999999999999</v>
      </c>
      <c r="M41" s="26">
        <f t="shared" si="2"/>
        <v>0.76196281621456874</v>
      </c>
      <c r="N41" s="27"/>
      <c r="O41" s="27">
        <f t="shared" si="3"/>
        <v>2.0014292981035258</v>
      </c>
    </row>
    <row r="42" spans="1:15" x14ac:dyDescent="0.25">
      <c r="A42" s="37">
        <v>1080</v>
      </c>
      <c r="B42" s="27">
        <v>1079.8800000000001</v>
      </c>
      <c r="C42" s="27">
        <v>-3.83</v>
      </c>
      <c r="D42" s="27">
        <v>0</v>
      </c>
      <c r="E42" s="27">
        <v>1080.06</v>
      </c>
      <c r="F42" s="27">
        <v>1079.95</v>
      </c>
      <c r="G42" s="27">
        <v>-3.84</v>
      </c>
      <c r="H42" s="27">
        <v>19.87</v>
      </c>
      <c r="I42" s="27">
        <v>90.010999999999996</v>
      </c>
      <c r="J42" s="27">
        <v>19.87</v>
      </c>
      <c r="K42" s="34">
        <v>1.9219999999999999</v>
      </c>
      <c r="L42" s="34">
        <v>1.9220999999999999</v>
      </c>
      <c r="M42" s="26">
        <f t="shared" si="2"/>
        <v>0.76196281621456874</v>
      </c>
      <c r="N42" s="27"/>
      <c r="O42" s="27">
        <f t="shared" si="3"/>
        <v>1.944329650009776</v>
      </c>
    </row>
    <row r="43" spans="1:15" x14ac:dyDescent="0.25">
      <c r="A43" s="37">
        <v>1110</v>
      </c>
      <c r="B43" s="27">
        <v>1109.7</v>
      </c>
      <c r="C43" s="27">
        <v>-7.14</v>
      </c>
      <c r="D43" s="27">
        <v>0</v>
      </c>
      <c r="E43" s="27">
        <v>1110.0899999999999</v>
      </c>
      <c r="F43" s="27">
        <v>1109.79</v>
      </c>
      <c r="G43" s="27">
        <v>-7.15</v>
      </c>
      <c r="H43" s="27">
        <v>19.75</v>
      </c>
      <c r="I43" s="27">
        <v>90.02</v>
      </c>
      <c r="J43" s="27">
        <v>19.75</v>
      </c>
      <c r="K43" s="34">
        <v>1.9709000000000001</v>
      </c>
      <c r="L43" s="34">
        <v>1.9710000000000001</v>
      </c>
      <c r="M43" s="26">
        <f t="shared" si="2"/>
        <v>0.76196281621456874</v>
      </c>
      <c r="N43" s="27"/>
      <c r="O43" s="27">
        <f t="shared" si="3"/>
        <v>1.8855052455661552</v>
      </c>
    </row>
    <row r="44" spans="1:15" x14ac:dyDescent="0.25">
      <c r="A44" s="37">
        <v>1140</v>
      </c>
      <c r="B44" s="27">
        <v>1139.3800000000001</v>
      </c>
      <c r="C44" s="27">
        <v>-11.49</v>
      </c>
      <c r="D44" s="27">
        <v>0</v>
      </c>
      <c r="E44" s="27">
        <v>1140.1099999999999</v>
      </c>
      <c r="F44" s="27">
        <v>1139.49</v>
      </c>
      <c r="G44" s="27">
        <v>-11.5</v>
      </c>
      <c r="H44" s="27">
        <v>19.600000000000001</v>
      </c>
      <c r="I44" s="27">
        <v>90.033000000000001</v>
      </c>
      <c r="J44" s="27">
        <v>19.600000000000001</v>
      </c>
      <c r="K44" s="34">
        <v>2.0206</v>
      </c>
      <c r="L44" s="34">
        <v>2.0207999999999999</v>
      </c>
      <c r="M44" s="26">
        <f t="shared" si="2"/>
        <v>0.76196281621456874</v>
      </c>
      <c r="N44" s="27"/>
      <c r="O44" s="27">
        <f t="shared" si="3"/>
        <v>1.8257068714133231</v>
      </c>
    </row>
    <row r="45" spans="1:15" x14ac:dyDescent="0.25">
      <c r="A45" s="37">
        <v>1170</v>
      </c>
      <c r="B45" s="27">
        <v>1168.8900000000001</v>
      </c>
      <c r="C45" s="27">
        <v>-16.87</v>
      </c>
      <c r="D45" s="27">
        <v>0</v>
      </c>
      <c r="E45" s="27">
        <v>1170.1400000000001</v>
      </c>
      <c r="F45" s="27">
        <v>1169.03</v>
      </c>
      <c r="G45" s="27">
        <v>-16.88</v>
      </c>
      <c r="H45" s="27">
        <v>19.41</v>
      </c>
      <c r="I45" s="27">
        <v>90.048000000000002</v>
      </c>
      <c r="J45" s="27">
        <v>19.41</v>
      </c>
      <c r="K45" s="34">
        <v>2.0716999999999999</v>
      </c>
      <c r="L45" s="34">
        <v>2.0718999999999999</v>
      </c>
      <c r="M45" s="26">
        <f t="shared" si="2"/>
        <v>0.76196281621456874</v>
      </c>
      <c r="N45" s="27"/>
      <c r="O45" s="27">
        <f t="shared" si="3"/>
        <v>1.763702805717924</v>
      </c>
    </row>
    <row r="46" spans="1:15" x14ac:dyDescent="0.25">
      <c r="A46" s="37">
        <v>1200</v>
      </c>
      <c r="B46" s="27">
        <v>1198.2</v>
      </c>
      <c r="C46" s="27">
        <v>-23.27</v>
      </c>
      <c r="D46" s="27">
        <v>0</v>
      </c>
      <c r="E46" s="27">
        <v>1200.1600000000001</v>
      </c>
      <c r="F46" s="27">
        <v>1198.3499999999999</v>
      </c>
      <c r="G46" s="27">
        <v>-23.29</v>
      </c>
      <c r="H46" s="27">
        <v>19.190000000000001</v>
      </c>
      <c r="I46" s="27">
        <v>90.066000000000003</v>
      </c>
      <c r="J46" s="27">
        <v>19.190000000000001</v>
      </c>
      <c r="K46" s="34">
        <v>2.1246</v>
      </c>
      <c r="L46" s="34">
        <v>2.1248999999999998</v>
      </c>
      <c r="M46" s="26">
        <f t="shared" si="2"/>
        <v>0.76196281621456874</v>
      </c>
      <c r="N46" s="27"/>
      <c r="O46" s="27">
        <f t="shared" si="3"/>
        <v>1.7003143590030807</v>
      </c>
    </row>
    <row r="47" spans="1:15" x14ac:dyDescent="0.25">
      <c r="A47" s="37">
        <v>1230</v>
      </c>
      <c r="B47" s="27">
        <v>1227.27</v>
      </c>
      <c r="C47" s="27">
        <v>-30.7</v>
      </c>
      <c r="D47" s="27">
        <v>0</v>
      </c>
      <c r="E47" s="27">
        <v>1230.18</v>
      </c>
      <c r="F47" s="27">
        <v>1227.44</v>
      </c>
      <c r="G47" s="27">
        <v>-30.72</v>
      </c>
      <c r="H47" s="27">
        <v>18.93</v>
      </c>
      <c r="I47" s="27">
        <v>90.087000000000003</v>
      </c>
      <c r="J47" s="27">
        <v>18.93</v>
      </c>
      <c r="K47" s="34">
        <v>2.1798999999999999</v>
      </c>
      <c r="L47" s="34">
        <v>2.1802999999999999</v>
      </c>
      <c r="M47" s="26">
        <f t="shared" si="2"/>
        <v>0.76196281621456874</v>
      </c>
      <c r="N47" s="27"/>
      <c r="O47" s="27">
        <f t="shared" si="3"/>
        <v>1.63448223959589</v>
      </c>
    </row>
    <row r="48" spans="1:15" x14ac:dyDescent="0.25">
      <c r="A48" s="37">
        <v>1260</v>
      </c>
      <c r="B48" s="27">
        <v>1256.05</v>
      </c>
      <c r="C48" s="27">
        <v>-39.130000000000003</v>
      </c>
      <c r="D48" s="27">
        <v>0</v>
      </c>
      <c r="E48" s="27">
        <v>1260.2</v>
      </c>
      <c r="F48" s="27">
        <v>1256.25</v>
      </c>
      <c r="G48" s="27">
        <v>-39.17</v>
      </c>
      <c r="H48" s="27">
        <v>18.63</v>
      </c>
      <c r="I48" s="27">
        <v>90.111000000000004</v>
      </c>
      <c r="J48" s="27">
        <v>18.63</v>
      </c>
      <c r="K48" s="34">
        <v>2.2383999999999999</v>
      </c>
      <c r="L48" s="34">
        <v>2.2387999999999999</v>
      </c>
      <c r="M48" s="26">
        <f t="shared" si="2"/>
        <v>0.76196281621456874</v>
      </c>
      <c r="N48" s="27"/>
      <c r="O48" s="27">
        <f t="shared" si="3"/>
        <v>1.5660792685637515</v>
      </c>
    </row>
    <row r="49" spans="1:15" x14ac:dyDescent="0.25">
      <c r="A49" s="37">
        <v>1290</v>
      </c>
      <c r="B49" s="27">
        <v>1284.53</v>
      </c>
      <c r="C49" s="27">
        <v>-48.57</v>
      </c>
      <c r="D49" s="27">
        <v>0</v>
      </c>
      <c r="E49" s="27">
        <v>1290.22</v>
      </c>
      <c r="F49" s="27">
        <v>1284.74</v>
      </c>
      <c r="G49" s="27">
        <v>-48.61</v>
      </c>
      <c r="H49" s="27">
        <v>18.3</v>
      </c>
      <c r="I49" s="27">
        <v>90.137</v>
      </c>
      <c r="J49" s="27">
        <v>18.3</v>
      </c>
      <c r="K49" s="34">
        <v>2.3006000000000002</v>
      </c>
      <c r="L49" s="34">
        <v>2.3010999999999999</v>
      </c>
      <c r="M49" s="26">
        <f t="shared" si="2"/>
        <v>0.76196281621456874</v>
      </c>
      <c r="N49" s="27"/>
      <c r="O49" s="27">
        <f t="shared" si="3"/>
        <v>1.4960591701216464</v>
      </c>
    </row>
    <row r="50" spans="1:15" x14ac:dyDescent="0.25">
      <c r="A50" s="37">
        <v>1320</v>
      </c>
      <c r="B50" s="27">
        <v>1312.66</v>
      </c>
      <c r="C50" s="27">
        <v>-58.99</v>
      </c>
      <c r="D50" s="27">
        <v>0</v>
      </c>
      <c r="E50" s="27">
        <v>1320.24</v>
      </c>
      <c r="F50" s="27">
        <v>1312.88</v>
      </c>
      <c r="G50" s="27">
        <v>-59.04</v>
      </c>
      <c r="H50" s="27">
        <v>17.940000000000001</v>
      </c>
      <c r="I50" s="27">
        <v>90.165000000000006</v>
      </c>
      <c r="J50" s="27">
        <v>17.940000000000001</v>
      </c>
      <c r="K50" s="34">
        <v>2.3672</v>
      </c>
      <c r="L50" s="34">
        <v>2.3677999999999999</v>
      </c>
      <c r="M50" s="26">
        <f t="shared" si="2"/>
        <v>0.76196281621456874</v>
      </c>
      <c r="N50" s="27"/>
      <c r="O50" s="27">
        <f t="shared" si="3"/>
        <v>1.4244901517883075</v>
      </c>
    </row>
    <row r="51" spans="1:15" x14ac:dyDescent="0.25">
      <c r="A51" s="37">
        <v>1350</v>
      </c>
      <c r="B51" s="27">
        <v>1340.41</v>
      </c>
      <c r="C51" s="27">
        <v>-70.38</v>
      </c>
      <c r="D51" s="27">
        <v>0</v>
      </c>
      <c r="E51" s="27">
        <v>1350.26</v>
      </c>
      <c r="F51" s="27">
        <v>1340.65</v>
      </c>
      <c r="G51" s="27">
        <v>-70.44</v>
      </c>
      <c r="H51" s="27">
        <v>17.54</v>
      </c>
      <c r="I51" s="27">
        <v>90.195999999999998</v>
      </c>
      <c r="J51" s="27">
        <v>17.54</v>
      </c>
      <c r="K51" s="34">
        <v>2.4390000000000001</v>
      </c>
      <c r="L51" s="34">
        <v>2.4396</v>
      </c>
      <c r="M51" s="26">
        <f t="shared" si="2"/>
        <v>0.76196281621456874</v>
      </c>
      <c r="N51" s="27"/>
      <c r="O51" s="27">
        <f t="shared" si="3"/>
        <v>1.3506496103080259</v>
      </c>
    </row>
    <row r="52" spans="1:15" x14ac:dyDescent="0.25">
      <c r="A52" s="37">
        <v>1380</v>
      </c>
      <c r="B52" s="27">
        <v>1367.74</v>
      </c>
      <c r="C52" s="27">
        <v>-82.74</v>
      </c>
      <c r="D52" s="27">
        <v>0</v>
      </c>
      <c r="E52" s="27">
        <v>1380.28</v>
      </c>
      <c r="F52" s="27">
        <v>1367.99</v>
      </c>
      <c r="G52" s="27">
        <v>-82.81</v>
      </c>
      <c r="H52" s="27">
        <v>17.11</v>
      </c>
      <c r="I52" s="27">
        <v>90.227999999999994</v>
      </c>
      <c r="J52" s="27">
        <v>17.11</v>
      </c>
      <c r="K52" s="34">
        <v>2.5165000000000002</v>
      </c>
      <c r="L52" s="34">
        <v>2.5171999999999999</v>
      </c>
      <c r="M52" s="26">
        <f t="shared" si="2"/>
        <v>0.76196281621456874</v>
      </c>
      <c r="N52" s="27"/>
      <c r="O52" s="27">
        <f t="shared" si="3"/>
        <v>1.2756698287083252</v>
      </c>
    </row>
    <row r="53" spans="1:15" x14ac:dyDescent="0.25">
      <c r="A53" s="37">
        <v>1410</v>
      </c>
      <c r="B53" s="27">
        <v>1394.63</v>
      </c>
      <c r="C53" s="27">
        <v>-96.05</v>
      </c>
      <c r="D53" s="27">
        <v>0</v>
      </c>
      <c r="E53" s="27">
        <v>1410.29</v>
      </c>
      <c r="F53" s="27">
        <v>1394.89</v>
      </c>
      <c r="G53" s="27">
        <v>-96.13</v>
      </c>
      <c r="H53" s="27">
        <v>16.64</v>
      </c>
      <c r="I53" s="27">
        <v>90.263000000000005</v>
      </c>
      <c r="J53" s="27">
        <v>16.649999999999999</v>
      </c>
      <c r="K53" s="34">
        <v>2.6002999999999998</v>
      </c>
      <c r="L53" s="34">
        <v>2.6012</v>
      </c>
      <c r="M53" s="26">
        <f t="shared" si="2"/>
        <v>0.76196281621456874</v>
      </c>
      <c r="N53" s="27"/>
      <c r="O53" s="27">
        <f t="shared" si="3"/>
        <v>1.1998678770569562</v>
      </c>
    </row>
    <row r="54" spans="1:15" x14ac:dyDescent="0.25">
      <c r="A54" s="37">
        <v>1440</v>
      </c>
      <c r="B54" s="27">
        <v>1421.03</v>
      </c>
      <c r="C54" s="27">
        <v>-110.29</v>
      </c>
      <c r="D54" s="27">
        <v>0</v>
      </c>
      <c r="E54" s="27">
        <v>1440.31</v>
      </c>
      <c r="F54" s="27">
        <v>1421.3</v>
      </c>
      <c r="G54" s="27">
        <v>-110.37</v>
      </c>
      <c r="H54" s="27">
        <v>16.149999999999999</v>
      </c>
      <c r="I54" s="27">
        <v>90.299000000000007</v>
      </c>
      <c r="J54" s="27">
        <v>16.149999999999999</v>
      </c>
      <c r="K54" s="34">
        <v>2.6911</v>
      </c>
      <c r="L54" s="34">
        <v>2.6920999999999999</v>
      </c>
      <c r="M54" s="26">
        <f t="shared" si="2"/>
        <v>0.76196281621456874</v>
      </c>
      <c r="N54" s="27"/>
      <c r="O54" s="27">
        <f t="shared" si="3"/>
        <v>1.1228570764682997</v>
      </c>
    </row>
    <row r="55" spans="1:15" x14ac:dyDescent="0.25">
      <c r="A55" s="37">
        <v>1470</v>
      </c>
      <c r="B55" s="27">
        <v>1446.93</v>
      </c>
      <c r="C55" s="27">
        <v>-125.43</v>
      </c>
      <c r="D55" s="27">
        <v>0</v>
      </c>
      <c r="E55" s="27">
        <v>1470.32</v>
      </c>
      <c r="F55" s="27">
        <v>1447.2</v>
      </c>
      <c r="G55" s="27">
        <v>-125.53</v>
      </c>
      <c r="H55" s="27">
        <v>15.62</v>
      </c>
      <c r="I55" s="27">
        <v>90.335999999999999</v>
      </c>
      <c r="J55" s="27">
        <v>15.62</v>
      </c>
      <c r="K55" s="34">
        <v>2.7892999999999999</v>
      </c>
      <c r="L55" s="34">
        <v>2.7905000000000002</v>
      </c>
      <c r="M55" s="26">
        <f t="shared" si="2"/>
        <v>0.76196281621456874</v>
      </c>
      <c r="N55" s="27"/>
      <c r="O55" s="27">
        <f t="shared" si="3"/>
        <v>1.0458551981123325</v>
      </c>
    </row>
    <row r="56" spans="1:15" x14ac:dyDescent="0.25">
      <c r="A56" s="37">
        <v>1500</v>
      </c>
      <c r="B56" s="27">
        <v>1472.28</v>
      </c>
      <c r="C56" s="27">
        <v>-141.47999999999999</v>
      </c>
      <c r="D56" s="27">
        <v>0</v>
      </c>
      <c r="E56" s="27">
        <v>1500.34</v>
      </c>
      <c r="F56" s="27">
        <v>1472.56</v>
      </c>
      <c r="G56" s="27">
        <v>-141.58000000000001</v>
      </c>
      <c r="H56" s="27">
        <v>15.06</v>
      </c>
      <c r="I56" s="27">
        <v>90.375</v>
      </c>
      <c r="J56" s="27">
        <v>15.06</v>
      </c>
      <c r="K56" s="34">
        <v>2.8953000000000002</v>
      </c>
      <c r="L56" s="34">
        <v>2.8965999999999998</v>
      </c>
      <c r="M56" s="26">
        <f t="shared" si="2"/>
        <v>0.76196281621456874</v>
      </c>
      <c r="N56" s="27"/>
      <c r="O56" s="27">
        <f t="shared" si="3"/>
        <v>0.9693494417578874</v>
      </c>
    </row>
    <row r="57" spans="1:15" x14ac:dyDescent="0.25">
      <c r="A57" s="37">
        <v>1530</v>
      </c>
      <c r="B57" s="27">
        <v>1497.05</v>
      </c>
      <c r="C57" s="27">
        <v>-158.38999999999999</v>
      </c>
      <c r="D57" s="27">
        <v>0</v>
      </c>
      <c r="E57" s="27">
        <v>1530.35</v>
      </c>
      <c r="F57" s="27">
        <v>1497.33</v>
      </c>
      <c r="G57" s="27">
        <v>-158.5</v>
      </c>
      <c r="H57" s="27">
        <v>14.47</v>
      </c>
      <c r="I57" s="27">
        <v>90.415000000000006</v>
      </c>
      <c r="J57" s="27">
        <v>14.47</v>
      </c>
      <c r="K57" s="34">
        <v>3.0093999999999999</v>
      </c>
      <c r="L57" s="34">
        <v>3.0108999999999999</v>
      </c>
      <c r="M57" s="26">
        <f t="shared" si="2"/>
        <v>0.76196281621456874</v>
      </c>
      <c r="N57" s="27"/>
      <c r="O57" s="27">
        <f t="shared" si="3"/>
        <v>0.89375576926646694</v>
      </c>
    </row>
    <row r="58" spans="1:15" x14ac:dyDescent="0.25">
      <c r="A58" s="37">
        <v>1560</v>
      </c>
      <c r="B58" s="27">
        <v>1521.22</v>
      </c>
      <c r="C58" s="27">
        <v>-176.17</v>
      </c>
      <c r="D58" s="27">
        <v>0</v>
      </c>
      <c r="E58" s="27">
        <v>1560.36</v>
      </c>
      <c r="F58" s="27">
        <v>1521.5</v>
      </c>
      <c r="G58" s="27">
        <v>-176.28</v>
      </c>
      <c r="H58" s="27">
        <v>13.84</v>
      </c>
      <c r="I58" s="27">
        <v>90.454999999999998</v>
      </c>
      <c r="J58" s="27">
        <v>13.85</v>
      </c>
      <c r="K58" s="34">
        <v>3.1318000000000001</v>
      </c>
      <c r="L58" s="34">
        <v>3.1335000000000002</v>
      </c>
      <c r="M58" s="26">
        <f t="shared" si="2"/>
        <v>0.76196281621456874</v>
      </c>
      <c r="N58" s="27"/>
      <c r="O58" s="27">
        <f t="shared" si="3"/>
        <v>0.81952177666481463</v>
      </c>
    </row>
    <row r="59" spans="1:15" x14ac:dyDescent="0.25">
      <c r="A59" s="37">
        <v>1590</v>
      </c>
      <c r="B59" s="27">
        <v>1544.75</v>
      </c>
      <c r="C59" s="27">
        <v>-194.77</v>
      </c>
      <c r="D59" s="27">
        <v>0</v>
      </c>
      <c r="E59" s="27">
        <v>1590.37</v>
      </c>
      <c r="F59" s="27">
        <v>1545.03</v>
      </c>
      <c r="G59" s="27">
        <v>-194.89</v>
      </c>
      <c r="H59" s="27">
        <v>13.19</v>
      </c>
      <c r="I59" s="27">
        <v>90.495000000000005</v>
      </c>
      <c r="J59" s="27">
        <v>13.2</v>
      </c>
      <c r="K59" s="34">
        <v>3.2627999999999999</v>
      </c>
      <c r="L59" s="34">
        <v>3.2646999999999999</v>
      </c>
      <c r="M59" s="26">
        <f t="shared" si="2"/>
        <v>0.76196281621456874</v>
      </c>
      <c r="N59" s="27"/>
      <c r="O59" s="27">
        <f t="shared" si="3"/>
        <v>0.74699065885809157</v>
      </c>
    </row>
    <row r="60" spans="1:15" x14ac:dyDescent="0.25">
      <c r="A60" s="37">
        <v>1620</v>
      </c>
      <c r="B60" s="27">
        <v>1567.62</v>
      </c>
      <c r="C60" s="27">
        <v>-214.19</v>
      </c>
      <c r="D60" s="27">
        <v>0</v>
      </c>
      <c r="E60" s="27">
        <v>1620.37</v>
      </c>
      <c r="F60" s="27">
        <v>1567.9</v>
      </c>
      <c r="G60" s="27">
        <v>-214.3</v>
      </c>
      <c r="H60" s="27">
        <v>12.52</v>
      </c>
      <c r="I60" s="27">
        <v>90.536000000000001</v>
      </c>
      <c r="J60" s="27">
        <v>12.52</v>
      </c>
      <c r="K60" s="34">
        <v>3.4022999999999999</v>
      </c>
      <c r="L60" s="34">
        <v>3.4043999999999999</v>
      </c>
      <c r="M60" s="26">
        <f t="shared" si="2"/>
        <v>0.76196281621456874</v>
      </c>
      <c r="N60" s="27"/>
      <c r="O60" s="27">
        <f t="shared" si="3"/>
        <v>0.67653408184707164</v>
      </c>
    </row>
    <row r="61" spans="1:15" x14ac:dyDescent="0.25">
      <c r="A61" s="37">
        <v>1650</v>
      </c>
      <c r="B61" s="27">
        <v>1589.79</v>
      </c>
      <c r="C61" s="27">
        <v>-234.39</v>
      </c>
      <c r="D61" s="27">
        <v>0</v>
      </c>
      <c r="E61" s="27">
        <v>1650.38</v>
      </c>
      <c r="F61" s="27">
        <v>1590.07</v>
      </c>
      <c r="G61" s="27">
        <v>-234.51</v>
      </c>
      <c r="H61" s="27">
        <v>11.81</v>
      </c>
      <c r="I61" s="27">
        <v>90.575000000000003</v>
      </c>
      <c r="J61" s="27">
        <v>11.81</v>
      </c>
      <c r="K61" s="34">
        <v>3.5505</v>
      </c>
      <c r="L61" s="34">
        <v>3.5528</v>
      </c>
      <c r="M61" s="26">
        <f t="shared" si="2"/>
        <v>0.76196281621456874</v>
      </c>
      <c r="N61" s="27"/>
      <c r="O61" s="27">
        <f t="shared" si="3"/>
        <v>0.60837970153626064</v>
      </c>
    </row>
    <row r="62" spans="1:15" x14ac:dyDescent="0.25">
      <c r="A62" s="37">
        <v>1680</v>
      </c>
      <c r="B62" s="27">
        <v>1611.25</v>
      </c>
      <c r="C62" s="27">
        <v>-255.35</v>
      </c>
      <c r="D62" s="27">
        <v>0</v>
      </c>
      <c r="E62" s="27">
        <v>1680.37</v>
      </c>
      <c r="F62" s="27">
        <v>1611.51</v>
      </c>
      <c r="G62" s="27">
        <v>-255.46</v>
      </c>
      <c r="H62" s="27">
        <v>11.1</v>
      </c>
      <c r="I62" s="27">
        <v>90.561999999999998</v>
      </c>
      <c r="J62" s="27">
        <v>11.1</v>
      </c>
      <c r="K62" s="34">
        <v>3.7073</v>
      </c>
      <c r="L62" s="34">
        <v>3.7097000000000002</v>
      </c>
      <c r="M62" s="26">
        <f t="shared" si="2"/>
        <v>0.76196281621456874</v>
      </c>
      <c r="N62" s="27"/>
      <c r="O62" s="27">
        <f t="shared" si="3"/>
        <v>0.54438071041127667</v>
      </c>
    </row>
    <row r="63" spans="1:15" x14ac:dyDescent="0.25">
      <c r="A63" s="37">
        <v>1710</v>
      </c>
      <c r="B63" s="27">
        <v>1631.97</v>
      </c>
      <c r="C63" s="27">
        <v>-277.05</v>
      </c>
      <c r="D63" s="27">
        <v>0</v>
      </c>
      <c r="E63" s="27">
        <v>1710.3</v>
      </c>
      <c r="F63" s="27">
        <v>1632.18</v>
      </c>
      <c r="G63" s="27">
        <v>-277.08999999999997</v>
      </c>
      <c r="H63" s="27">
        <v>10.5</v>
      </c>
      <c r="I63" s="27">
        <v>90.245000000000005</v>
      </c>
      <c r="J63" s="27">
        <v>10.5</v>
      </c>
      <c r="K63" s="34">
        <v>3.8729</v>
      </c>
      <c r="L63" s="34">
        <v>3.8746</v>
      </c>
      <c r="M63" s="26">
        <f t="shared" si="2"/>
        <v>0.76196281621456874</v>
      </c>
      <c r="N63" s="27"/>
      <c r="O63" s="27">
        <f t="shared" si="3"/>
        <v>0.49019140307654119</v>
      </c>
    </row>
    <row r="64" spans="1:15" x14ac:dyDescent="0.25">
      <c r="A64" s="37">
        <v>1740</v>
      </c>
      <c r="B64" s="27">
        <v>1651.91</v>
      </c>
      <c r="C64" s="27">
        <v>-299.45999999999998</v>
      </c>
      <c r="D64" s="27">
        <v>0</v>
      </c>
      <c r="E64" s="27">
        <v>1740.23</v>
      </c>
      <c r="F64" s="27">
        <v>1652.1</v>
      </c>
      <c r="G64" s="27">
        <v>-299.43</v>
      </c>
      <c r="H64" s="27">
        <v>10.1</v>
      </c>
      <c r="I64" s="27">
        <v>89.838999999999999</v>
      </c>
      <c r="J64" s="27">
        <v>10.1</v>
      </c>
      <c r="K64" s="34">
        <v>4.0465999999999998</v>
      </c>
      <c r="L64" s="34">
        <v>4.0472999999999999</v>
      </c>
      <c r="M64" s="26">
        <f t="shared" si="2"/>
        <v>0.76196281621456874</v>
      </c>
      <c r="N64" s="27"/>
      <c r="O64" s="27">
        <f t="shared" si="3"/>
        <v>0.44948189703467029</v>
      </c>
    </row>
    <row r="65" spans="1:15" x14ac:dyDescent="0.25">
      <c r="A65" s="37">
        <v>1770</v>
      </c>
      <c r="B65" s="27">
        <v>1671.06</v>
      </c>
      <c r="C65" s="27">
        <v>-322.55</v>
      </c>
      <c r="D65" s="27">
        <v>0</v>
      </c>
      <c r="E65" s="27">
        <v>1770.17</v>
      </c>
      <c r="F65" s="27">
        <v>1671.25</v>
      </c>
      <c r="G65" s="27">
        <v>-322.44</v>
      </c>
      <c r="H65" s="27">
        <v>9.9</v>
      </c>
      <c r="I65" s="27">
        <v>89.367000000000004</v>
      </c>
      <c r="J65" s="27">
        <v>9.91</v>
      </c>
      <c r="K65" s="34">
        <v>4.2281000000000004</v>
      </c>
      <c r="L65" s="34">
        <v>4.2276999999999996</v>
      </c>
      <c r="M65" s="26">
        <f t="shared" si="2"/>
        <v>0.76196281621456874</v>
      </c>
      <c r="N65" s="27"/>
      <c r="O65" s="27">
        <f t="shared" si="3"/>
        <v>0.42133348361454254</v>
      </c>
    </row>
    <row r="66" spans="1:15" x14ac:dyDescent="0.25">
      <c r="A66" s="37">
        <v>1800</v>
      </c>
      <c r="B66" s="27">
        <v>1689.39</v>
      </c>
      <c r="C66" s="27">
        <v>-346.29</v>
      </c>
      <c r="D66" s="27">
        <v>0</v>
      </c>
      <c r="E66" s="27">
        <v>1800.11</v>
      </c>
      <c r="F66" s="27">
        <v>1689.6</v>
      </c>
      <c r="G66" s="27">
        <v>-346.09</v>
      </c>
      <c r="H66" s="27">
        <v>9.92</v>
      </c>
      <c r="I66" s="27">
        <v>88.831999999999994</v>
      </c>
      <c r="J66" s="27">
        <v>9.92</v>
      </c>
      <c r="K66" s="34">
        <v>4.4170999999999996</v>
      </c>
      <c r="L66" s="34">
        <v>4.4153000000000002</v>
      </c>
      <c r="M66" s="26">
        <f t="shared" ref="M66:M104" si="4">((ref_diam+offset_diam)/2)/(12*3.281)</f>
        <v>0.76196281621456874</v>
      </c>
      <c r="N66" s="27"/>
      <c r="O66" s="27">
        <f t="shared" si="3"/>
        <v>0.40394141976463305</v>
      </c>
    </row>
    <row r="67" spans="1:15" x14ac:dyDescent="0.25">
      <c r="A67" s="37">
        <v>1830</v>
      </c>
      <c r="B67" s="27">
        <v>1706.89</v>
      </c>
      <c r="C67" s="27">
        <v>-370.66</v>
      </c>
      <c r="D67" s="27">
        <v>0</v>
      </c>
      <c r="E67" s="27">
        <v>1830.05</v>
      </c>
      <c r="F67" s="27">
        <v>1707.14</v>
      </c>
      <c r="G67" s="27">
        <v>-370.36</v>
      </c>
      <c r="H67" s="27">
        <v>10.130000000000001</v>
      </c>
      <c r="I67" s="27">
        <v>88.266999999999996</v>
      </c>
      <c r="J67" s="27">
        <v>10.14</v>
      </c>
      <c r="K67" s="34">
        <v>4.6130000000000004</v>
      </c>
      <c r="L67" s="34">
        <v>4.6097999999999999</v>
      </c>
      <c r="M67" s="26">
        <f t="shared" si="4"/>
        <v>0.76196281621456874</v>
      </c>
      <c r="N67" s="27"/>
      <c r="O67" s="27">
        <f t="shared" si="3"/>
        <v>0.3965549686158219</v>
      </c>
    </row>
    <row r="68" spans="1:15" x14ac:dyDescent="0.25">
      <c r="A68" s="37">
        <v>1860</v>
      </c>
      <c r="B68" s="27">
        <v>1723.52</v>
      </c>
      <c r="C68" s="27">
        <v>-395.63</v>
      </c>
      <c r="D68" s="27">
        <v>0</v>
      </c>
      <c r="E68" s="27">
        <v>1859.99</v>
      </c>
      <c r="F68" s="27">
        <v>1723.84</v>
      </c>
      <c r="G68" s="27">
        <v>-395.2</v>
      </c>
      <c r="H68" s="27">
        <v>10.55</v>
      </c>
      <c r="I68" s="27">
        <v>87.69</v>
      </c>
      <c r="J68" s="27">
        <v>10.56</v>
      </c>
      <c r="K68" s="34">
        <v>4.8155999999999999</v>
      </c>
      <c r="L68" s="34">
        <v>4.8108000000000004</v>
      </c>
      <c r="M68" s="26">
        <f t="shared" si="4"/>
        <v>0.76196281621456874</v>
      </c>
      <c r="N68" s="27"/>
      <c r="O68" s="27">
        <f t="shared" ref="O68:O100" si="5">(J68-M68-surface_margin)/(scaling_factor*(SQRT(K68^2+L68^2+sigma_pa^2)))</f>
        <v>0.3976018210628568</v>
      </c>
    </row>
    <row r="69" spans="1:15" x14ac:dyDescent="0.25">
      <c r="A69" s="37">
        <v>1890</v>
      </c>
      <c r="B69" s="27">
        <v>1739.27</v>
      </c>
      <c r="C69" s="27">
        <v>-421.16</v>
      </c>
      <c r="D69" s="27">
        <v>0</v>
      </c>
      <c r="E69" s="27">
        <v>1889.93</v>
      </c>
      <c r="F69" s="27">
        <v>1739.67</v>
      </c>
      <c r="G69" s="27">
        <v>-420.6</v>
      </c>
      <c r="H69" s="27">
        <v>11.17</v>
      </c>
      <c r="I69" s="27">
        <v>87.135000000000005</v>
      </c>
      <c r="J69" s="27">
        <v>11.2</v>
      </c>
      <c r="K69" s="34">
        <v>5.0244</v>
      </c>
      <c r="L69" s="34">
        <v>5.0179999999999998</v>
      </c>
      <c r="M69" s="26">
        <f t="shared" si="4"/>
        <v>0.76196281621456874</v>
      </c>
      <c r="N69" s="27"/>
      <c r="O69" s="27">
        <f t="shared" si="5"/>
        <v>0.40690151073142972</v>
      </c>
    </row>
    <row r="70" spans="1:15" x14ac:dyDescent="0.25">
      <c r="A70" s="37">
        <v>1920</v>
      </c>
      <c r="B70" s="27">
        <v>1754.12</v>
      </c>
      <c r="C70" s="27">
        <v>-447.23</v>
      </c>
      <c r="D70" s="27">
        <v>0</v>
      </c>
      <c r="E70" s="27">
        <v>1919.86</v>
      </c>
      <c r="F70" s="27">
        <v>1754.63</v>
      </c>
      <c r="G70" s="27">
        <v>-446.52</v>
      </c>
      <c r="H70" s="27">
        <v>12</v>
      </c>
      <c r="I70" s="27">
        <v>86.625</v>
      </c>
      <c r="J70" s="27">
        <v>12.03</v>
      </c>
      <c r="K70" s="34">
        <v>5.2390999999999996</v>
      </c>
      <c r="L70" s="34">
        <v>5.2312000000000003</v>
      </c>
      <c r="M70" s="26">
        <f t="shared" si="4"/>
        <v>0.76196281621456874</v>
      </c>
      <c r="N70" s="27"/>
      <c r="O70" s="27">
        <f t="shared" si="5"/>
        <v>0.42230719544980849</v>
      </c>
    </row>
    <row r="71" spans="1:15" x14ac:dyDescent="0.25">
      <c r="A71" s="37">
        <v>1950</v>
      </c>
      <c r="B71" s="27">
        <v>1768.05</v>
      </c>
      <c r="C71" s="27">
        <v>-473.79</v>
      </c>
      <c r="D71" s="27">
        <v>0</v>
      </c>
      <c r="E71" s="27">
        <v>1949.79</v>
      </c>
      <c r="F71" s="27">
        <v>1768.68</v>
      </c>
      <c r="G71" s="27">
        <v>-472.92</v>
      </c>
      <c r="H71" s="27">
        <v>13.03</v>
      </c>
      <c r="I71" s="27">
        <v>86.159000000000006</v>
      </c>
      <c r="J71" s="27">
        <v>13.07</v>
      </c>
      <c r="K71" s="34">
        <v>5.4595000000000002</v>
      </c>
      <c r="L71" s="34">
        <v>5.4500999999999999</v>
      </c>
      <c r="M71" s="26">
        <f t="shared" si="4"/>
        <v>0.76196281621456874</v>
      </c>
      <c r="N71" s="27"/>
      <c r="O71" s="27">
        <f t="shared" si="5"/>
        <v>0.44381263842904956</v>
      </c>
    </row>
    <row r="72" spans="1:15" x14ac:dyDescent="0.25">
      <c r="A72" s="37">
        <v>1980</v>
      </c>
      <c r="B72" s="27">
        <v>1781.04</v>
      </c>
      <c r="C72" s="27">
        <v>-500.83</v>
      </c>
      <c r="D72" s="27">
        <v>0</v>
      </c>
      <c r="E72" s="27">
        <v>1979.71</v>
      </c>
      <c r="F72" s="27">
        <v>1781.81</v>
      </c>
      <c r="G72" s="27">
        <v>-499.77</v>
      </c>
      <c r="H72" s="27">
        <v>14.26</v>
      </c>
      <c r="I72" s="27">
        <v>85.748000000000005</v>
      </c>
      <c r="J72" s="27">
        <v>14.32</v>
      </c>
      <c r="K72" s="34">
        <v>5.6852</v>
      </c>
      <c r="L72" s="34">
        <v>5.6744000000000003</v>
      </c>
      <c r="M72" s="26">
        <f t="shared" si="4"/>
        <v>0.76196281621456874</v>
      </c>
      <c r="N72" s="27"/>
      <c r="O72" s="27">
        <f t="shared" si="5"/>
        <v>0.47067722661819117</v>
      </c>
    </row>
    <row r="73" spans="1:15" x14ac:dyDescent="0.25">
      <c r="A73" s="37">
        <v>2010</v>
      </c>
      <c r="B73" s="27">
        <v>1793.09</v>
      </c>
      <c r="C73" s="27">
        <v>-528.30999999999995</v>
      </c>
      <c r="D73" s="27">
        <v>0</v>
      </c>
      <c r="E73" s="27">
        <v>2009.62</v>
      </c>
      <c r="F73" s="27">
        <v>1794.01</v>
      </c>
      <c r="G73" s="27">
        <v>-527.04</v>
      </c>
      <c r="H73" s="27">
        <v>15.68</v>
      </c>
      <c r="I73" s="27">
        <v>85.382000000000005</v>
      </c>
      <c r="J73" s="27">
        <v>15.76</v>
      </c>
      <c r="K73" s="34">
        <v>5.9158999999999997</v>
      </c>
      <c r="L73" s="34">
        <v>5.9039000000000001</v>
      </c>
      <c r="M73" s="26">
        <f t="shared" si="4"/>
        <v>0.76196281621456874</v>
      </c>
      <c r="N73" s="27"/>
      <c r="O73" s="27">
        <f t="shared" si="5"/>
        <v>0.50155686940782751</v>
      </c>
    </row>
    <row r="74" spans="1:15" x14ac:dyDescent="0.25">
      <c r="A74" s="37">
        <v>2040</v>
      </c>
      <c r="B74" s="27">
        <v>1804.16</v>
      </c>
      <c r="C74" s="27">
        <v>-556.19000000000005</v>
      </c>
      <c r="D74" s="27">
        <v>0</v>
      </c>
      <c r="E74" s="27">
        <v>2039.51</v>
      </c>
      <c r="F74" s="27">
        <v>1805.27</v>
      </c>
      <c r="G74" s="27">
        <v>-554.69000000000005</v>
      </c>
      <c r="H74" s="27">
        <v>17.3</v>
      </c>
      <c r="I74" s="27">
        <v>85.055999999999997</v>
      </c>
      <c r="J74" s="27">
        <v>17.399999999999999</v>
      </c>
      <c r="K74" s="34">
        <v>6.1513</v>
      </c>
      <c r="L74" s="34">
        <v>6.1383000000000001</v>
      </c>
      <c r="M74" s="26">
        <f t="shared" si="4"/>
        <v>0.76196281621456874</v>
      </c>
      <c r="N74" s="27"/>
      <c r="O74" s="27">
        <f t="shared" si="5"/>
        <v>0.53627946013023264</v>
      </c>
    </row>
    <row r="75" spans="1:15" x14ac:dyDescent="0.25">
      <c r="A75" s="37">
        <v>2070</v>
      </c>
      <c r="B75" s="27">
        <v>1814.26</v>
      </c>
      <c r="C75" s="27">
        <v>-584.42999999999995</v>
      </c>
      <c r="D75" s="27">
        <v>0</v>
      </c>
      <c r="E75" s="27">
        <v>2069.4</v>
      </c>
      <c r="F75" s="27">
        <v>1815.56</v>
      </c>
      <c r="G75" s="27">
        <v>-582.67999999999995</v>
      </c>
      <c r="H75" s="27">
        <v>19.12</v>
      </c>
      <c r="I75" s="27">
        <v>84.766000000000005</v>
      </c>
      <c r="J75" s="27">
        <v>19.239999999999998</v>
      </c>
      <c r="K75" s="34">
        <v>6.3910999999999998</v>
      </c>
      <c r="L75" s="34">
        <v>6.3771000000000004</v>
      </c>
      <c r="M75" s="26">
        <f t="shared" si="4"/>
        <v>0.76196281621456874</v>
      </c>
      <c r="N75" s="27"/>
      <c r="O75" s="27">
        <f t="shared" si="5"/>
        <v>0.57437964021122911</v>
      </c>
    </row>
    <row r="76" spans="1:15" x14ac:dyDescent="0.25">
      <c r="A76" s="37">
        <v>2100</v>
      </c>
      <c r="B76" s="27">
        <v>1823.37</v>
      </c>
      <c r="C76" s="27">
        <v>-613.02</v>
      </c>
      <c r="D76" s="27">
        <v>0</v>
      </c>
      <c r="E76" s="27">
        <v>2099.2600000000002</v>
      </c>
      <c r="F76" s="27">
        <v>1824.88</v>
      </c>
      <c r="G76" s="27">
        <v>-610.99</v>
      </c>
      <c r="H76" s="27">
        <v>21.12</v>
      </c>
      <c r="I76" s="27">
        <v>84.51</v>
      </c>
      <c r="J76" s="27">
        <v>21.27</v>
      </c>
      <c r="K76" s="34">
        <v>6.6349</v>
      </c>
      <c r="L76" s="34">
        <v>6.6201999999999996</v>
      </c>
      <c r="M76" s="26">
        <f t="shared" si="4"/>
        <v>0.76196281621456874</v>
      </c>
      <c r="N76" s="27"/>
      <c r="O76" s="27">
        <f t="shared" si="5"/>
        <v>0.61513541543361405</v>
      </c>
    </row>
    <row r="77" spans="1:15" x14ac:dyDescent="0.25">
      <c r="A77" s="37">
        <v>2130</v>
      </c>
      <c r="B77" s="27">
        <v>1831.47</v>
      </c>
      <c r="C77" s="27">
        <v>-641.9</v>
      </c>
      <c r="D77" s="27">
        <v>0</v>
      </c>
      <c r="E77" s="27">
        <v>2129.11</v>
      </c>
      <c r="F77" s="27">
        <v>1833.22</v>
      </c>
      <c r="G77" s="27">
        <v>-639.55999999999995</v>
      </c>
      <c r="H77" s="27">
        <v>23.32</v>
      </c>
      <c r="I77" s="27">
        <v>84.274000000000001</v>
      </c>
      <c r="J77" s="27">
        <v>23.5</v>
      </c>
      <c r="K77" s="34">
        <v>6.8822999999999999</v>
      </c>
      <c r="L77" s="34">
        <v>6.8669000000000002</v>
      </c>
      <c r="M77" s="26">
        <f t="shared" si="4"/>
        <v>0.76196281621456874</v>
      </c>
      <c r="N77" s="27"/>
      <c r="O77" s="27">
        <f t="shared" si="5"/>
        <v>0.65853753463178788</v>
      </c>
    </row>
    <row r="78" spans="1:15" x14ac:dyDescent="0.25">
      <c r="A78" s="37">
        <v>2160</v>
      </c>
      <c r="B78" s="27">
        <v>1838.56</v>
      </c>
      <c r="C78" s="27">
        <v>-671.05</v>
      </c>
      <c r="D78" s="27">
        <v>0</v>
      </c>
      <c r="E78" s="27">
        <v>2158.9499999999998</v>
      </c>
      <c r="F78" s="27">
        <v>1840.56</v>
      </c>
      <c r="G78" s="27">
        <v>-668.38</v>
      </c>
      <c r="H78" s="27">
        <v>25.7</v>
      </c>
      <c r="I78" s="27">
        <v>84.061999999999998</v>
      </c>
      <c r="J78" s="27">
        <v>25.92</v>
      </c>
      <c r="K78" s="34">
        <v>7.1327999999999996</v>
      </c>
      <c r="L78" s="34">
        <v>7.117</v>
      </c>
      <c r="M78" s="26">
        <f t="shared" si="4"/>
        <v>0.76196281621456874</v>
      </c>
      <c r="N78" s="27"/>
      <c r="O78" s="27">
        <f t="shared" si="5"/>
        <v>0.7039968452266202</v>
      </c>
    </row>
    <row r="79" spans="1:15" x14ac:dyDescent="0.25">
      <c r="A79" s="37">
        <v>2190</v>
      </c>
      <c r="B79" s="27">
        <v>1844.63</v>
      </c>
      <c r="C79" s="27">
        <v>-700.43</v>
      </c>
      <c r="D79" s="27">
        <v>0</v>
      </c>
      <c r="E79" s="27">
        <v>2188.7600000000002</v>
      </c>
      <c r="F79" s="27">
        <v>1846.91</v>
      </c>
      <c r="G79" s="27">
        <v>-697.39</v>
      </c>
      <c r="H79" s="27">
        <v>28.26</v>
      </c>
      <c r="I79" s="27">
        <v>83.872</v>
      </c>
      <c r="J79" s="27">
        <v>28.52</v>
      </c>
      <c r="K79" s="34">
        <v>7.3861999999999997</v>
      </c>
      <c r="L79" s="34">
        <v>7.3701999999999996</v>
      </c>
      <c r="M79" s="26">
        <f t="shared" si="4"/>
        <v>0.76196281621456874</v>
      </c>
      <c r="N79" s="27"/>
      <c r="O79" s="27">
        <f t="shared" si="5"/>
        <v>0.75099617875637026</v>
      </c>
    </row>
    <row r="80" spans="1:15" x14ac:dyDescent="0.25">
      <c r="A80" s="37">
        <v>2220</v>
      </c>
      <c r="B80" s="27">
        <v>1849.66</v>
      </c>
      <c r="C80" s="27">
        <v>-730</v>
      </c>
      <c r="D80" s="27">
        <v>0</v>
      </c>
      <c r="E80" s="27">
        <v>2218.5500000000002</v>
      </c>
      <c r="F80" s="27">
        <v>1852.25</v>
      </c>
      <c r="G80" s="27">
        <v>-726.57</v>
      </c>
      <c r="H80" s="27">
        <v>31</v>
      </c>
      <c r="I80" s="27">
        <v>83.692999999999998</v>
      </c>
      <c r="J80" s="27">
        <v>31.3</v>
      </c>
      <c r="K80" s="34">
        <v>7.6418999999999997</v>
      </c>
      <c r="L80" s="34">
        <v>7.6257999999999999</v>
      </c>
      <c r="M80" s="26">
        <f t="shared" si="4"/>
        <v>0.76196281621456874</v>
      </c>
      <c r="N80" s="27"/>
      <c r="O80" s="27">
        <f t="shared" si="5"/>
        <v>0.7993949757561728</v>
      </c>
    </row>
    <row r="81" spans="1:15" x14ac:dyDescent="0.25">
      <c r="A81" s="37">
        <v>2250</v>
      </c>
      <c r="B81" s="27">
        <v>1853.67</v>
      </c>
      <c r="C81" s="27">
        <v>-759.73</v>
      </c>
      <c r="D81" s="27">
        <v>0</v>
      </c>
      <c r="E81" s="27">
        <v>2248.33</v>
      </c>
      <c r="F81" s="27">
        <v>1856.58</v>
      </c>
      <c r="G81" s="27">
        <v>-755.88</v>
      </c>
      <c r="H81" s="27">
        <v>33.92</v>
      </c>
      <c r="I81" s="27">
        <v>83.531999999999996</v>
      </c>
      <c r="J81" s="27">
        <v>34.26</v>
      </c>
      <c r="K81" s="34">
        <v>7.8994999999999997</v>
      </c>
      <c r="L81" s="34">
        <v>7.8837000000000002</v>
      </c>
      <c r="M81" s="26">
        <f t="shared" si="4"/>
        <v>0.76196281621456874</v>
      </c>
      <c r="N81" s="27"/>
      <c r="O81" s="27">
        <f t="shared" si="5"/>
        <v>0.84904102050276176</v>
      </c>
    </row>
    <row r="82" spans="1:15" x14ac:dyDescent="0.25">
      <c r="A82" s="37">
        <v>2280</v>
      </c>
      <c r="B82" s="27">
        <v>1856.72</v>
      </c>
      <c r="C82" s="27">
        <v>-789.57</v>
      </c>
      <c r="D82" s="27">
        <v>0</v>
      </c>
      <c r="E82" s="27">
        <v>2278.0700000000002</v>
      </c>
      <c r="F82" s="27">
        <v>1859.9</v>
      </c>
      <c r="G82" s="27">
        <v>-785.28</v>
      </c>
      <c r="H82" s="27">
        <v>37</v>
      </c>
      <c r="I82" s="27">
        <v>83.385000000000005</v>
      </c>
      <c r="J82" s="27">
        <v>37.39</v>
      </c>
      <c r="K82" s="34">
        <v>8.1599000000000004</v>
      </c>
      <c r="L82" s="34">
        <v>8.1443999999999992</v>
      </c>
      <c r="M82" s="26">
        <f t="shared" si="4"/>
        <v>0.76196281621456874</v>
      </c>
      <c r="N82" s="27"/>
      <c r="O82" s="27">
        <f t="shared" si="5"/>
        <v>0.89945302066938182</v>
      </c>
    </row>
    <row r="83" spans="1:15" x14ac:dyDescent="0.25">
      <c r="A83" s="37">
        <v>2310</v>
      </c>
      <c r="B83" s="27">
        <v>1859.33</v>
      </c>
      <c r="C83" s="27">
        <v>-819.46</v>
      </c>
      <c r="D83" s="27">
        <v>0</v>
      </c>
      <c r="E83" s="27">
        <v>2307.79</v>
      </c>
      <c r="F83" s="27">
        <v>1862.21</v>
      </c>
      <c r="G83" s="27">
        <v>-814.73</v>
      </c>
      <c r="H83" s="27">
        <v>40.26</v>
      </c>
      <c r="I83" s="27">
        <v>83.296000000000006</v>
      </c>
      <c r="J83" s="27">
        <v>40.64</v>
      </c>
      <c r="K83" s="34">
        <v>8.4296000000000006</v>
      </c>
      <c r="L83" s="34">
        <v>8.4143000000000008</v>
      </c>
      <c r="M83" s="26">
        <f t="shared" si="4"/>
        <v>0.76196281621456874</v>
      </c>
      <c r="N83" s="27"/>
      <c r="O83" s="27">
        <f t="shared" si="5"/>
        <v>0.94858450528920635</v>
      </c>
    </row>
    <row r="84" spans="1:15" x14ac:dyDescent="0.25">
      <c r="A84" s="37">
        <v>2340</v>
      </c>
      <c r="B84" s="27">
        <v>1861.95</v>
      </c>
      <c r="C84" s="27">
        <v>-849.34</v>
      </c>
      <c r="D84" s="27">
        <v>0</v>
      </c>
      <c r="E84" s="27">
        <v>2337.41</v>
      </c>
      <c r="F84" s="27">
        <v>1863.5</v>
      </c>
      <c r="G84" s="27">
        <v>-844.12</v>
      </c>
      <c r="H84" s="27">
        <v>43.66</v>
      </c>
      <c r="I84" s="27">
        <v>83.183000000000007</v>
      </c>
      <c r="J84" s="27">
        <v>44</v>
      </c>
      <c r="K84" s="34">
        <v>8.7048000000000005</v>
      </c>
      <c r="L84" s="34">
        <v>8.6889000000000003</v>
      </c>
      <c r="M84" s="26">
        <f t="shared" si="4"/>
        <v>0.76196281621456874</v>
      </c>
      <c r="N84" s="27"/>
      <c r="O84" s="27">
        <f t="shared" si="5"/>
        <v>0.99664021769656064</v>
      </c>
    </row>
    <row r="85" spans="1:15" x14ac:dyDescent="0.25">
      <c r="A85" s="37">
        <v>2370</v>
      </c>
      <c r="B85" s="27">
        <v>1864.56</v>
      </c>
      <c r="C85" s="27">
        <v>-879.23</v>
      </c>
      <c r="D85" s="27">
        <v>0</v>
      </c>
      <c r="E85" s="27">
        <v>2366.96</v>
      </c>
      <c r="F85" s="27">
        <v>1863.92</v>
      </c>
      <c r="G85" s="27">
        <v>-873.45</v>
      </c>
      <c r="H85" s="27">
        <v>47.2</v>
      </c>
      <c r="I85" s="27">
        <v>83.022999999999996</v>
      </c>
      <c r="J85" s="27">
        <v>47.56</v>
      </c>
      <c r="K85" s="34">
        <v>8.9693000000000005</v>
      </c>
      <c r="L85" s="34">
        <v>8.9520999999999997</v>
      </c>
      <c r="M85" s="26">
        <f t="shared" si="4"/>
        <v>0.76196281621456874</v>
      </c>
      <c r="N85" s="27"/>
      <c r="O85" s="27">
        <f t="shared" si="5"/>
        <v>1.0475425057699399</v>
      </c>
    </row>
    <row r="86" spans="1:15" x14ac:dyDescent="0.25">
      <c r="A86" s="37">
        <v>2400</v>
      </c>
      <c r="B86" s="27">
        <v>1867.18</v>
      </c>
      <c r="C86" s="27">
        <v>-909.12</v>
      </c>
      <c r="D86" s="27">
        <v>0</v>
      </c>
      <c r="E86" s="27">
        <v>2399.14</v>
      </c>
      <c r="F86" s="27">
        <v>1863.92</v>
      </c>
      <c r="G86" s="27">
        <v>-905.47</v>
      </c>
      <c r="H86" s="27">
        <v>50.4</v>
      </c>
      <c r="I86" s="27">
        <v>85.866</v>
      </c>
      <c r="J86" s="27">
        <v>50.63</v>
      </c>
      <c r="K86" s="34">
        <v>9.2571999999999992</v>
      </c>
      <c r="L86" s="34">
        <v>9.2477</v>
      </c>
      <c r="M86" s="26">
        <f t="shared" si="4"/>
        <v>0.76196281621456874</v>
      </c>
      <c r="N86" s="27"/>
      <c r="O86" s="27">
        <f t="shared" si="5"/>
        <v>1.0815461111593214</v>
      </c>
    </row>
    <row r="87" spans="1:15" x14ac:dyDescent="0.25">
      <c r="A87" s="37">
        <v>2430</v>
      </c>
      <c r="B87" s="27">
        <v>1869.79</v>
      </c>
      <c r="C87" s="27">
        <v>-939</v>
      </c>
      <c r="D87" s="27">
        <v>0</v>
      </c>
      <c r="E87" s="27">
        <v>2431.9299999999998</v>
      </c>
      <c r="F87" s="27">
        <v>1863.92</v>
      </c>
      <c r="G87" s="27">
        <v>-938.23</v>
      </c>
      <c r="H87" s="27">
        <v>51.82</v>
      </c>
      <c r="I87" s="27">
        <v>89.143000000000001</v>
      </c>
      <c r="J87" s="27">
        <v>52.16</v>
      </c>
      <c r="K87" s="34">
        <v>9.5135000000000005</v>
      </c>
      <c r="L87" s="34">
        <v>9.5122</v>
      </c>
      <c r="M87" s="26">
        <f t="shared" si="4"/>
        <v>0.76196281621456874</v>
      </c>
      <c r="N87" s="27"/>
      <c r="O87" s="27">
        <f t="shared" si="5"/>
        <v>1.0844531311375105</v>
      </c>
    </row>
    <row r="88" spans="1:15" x14ac:dyDescent="0.25">
      <c r="A88" s="37">
        <v>2460</v>
      </c>
      <c r="B88" s="27">
        <v>1872.41</v>
      </c>
      <c r="C88" s="27">
        <v>-968.89</v>
      </c>
      <c r="D88" s="27">
        <v>0</v>
      </c>
      <c r="E88" s="27">
        <v>2464.7800000000002</v>
      </c>
      <c r="F88" s="27">
        <v>1863.92</v>
      </c>
      <c r="G88" s="27">
        <v>-971.07</v>
      </c>
      <c r="H88" s="27">
        <v>51.37</v>
      </c>
      <c r="I88" s="27">
        <v>92.427999999999997</v>
      </c>
      <c r="J88" s="27">
        <v>52.12</v>
      </c>
      <c r="K88" s="34">
        <v>9.7227999999999994</v>
      </c>
      <c r="L88" s="34">
        <v>9.7285000000000004</v>
      </c>
      <c r="M88" s="26">
        <f t="shared" si="4"/>
        <v>0.76196281621456874</v>
      </c>
      <c r="N88" s="27"/>
      <c r="O88" s="27">
        <f t="shared" si="5"/>
        <v>1.0599262396575926</v>
      </c>
    </row>
    <row r="89" spans="1:15" x14ac:dyDescent="0.25">
      <c r="A89" s="37">
        <v>2490</v>
      </c>
      <c r="B89" s="27">
        <v>1875.02</v>
      </c>
      <c r="C89" s="27">
        <v>-998.77</v>
      </c>
      <c r="D89" s="27">
        <v>0</v>
      </c>
      <c r="E89" s="27">
        <v>2497.4699999999998</v>
      </c>
      <c r="F89" s="27">
        <v>1863.92</v>
      </c>
      <c r="G89" s="27">
        <v>-1003.67</v>
      </c>
      <c r="H89" s="27">
        <v>49.06</v>
      </c>
      <c r="I89" s="27">
        <v>95.697000000000003</v>
      </c>
      <c r="J89" s="27">
        <v>50.54</v>
      </c>
      <c r="K89" s="34">
        <v>9.8694000000000006</v>
      </c>
      <c r="L89" s="34">
        <v>9.8808000000000007</v>
      </c>
      <c r="M89" s="26">
        <f t="shared" si="4"/>
        <v>0.76196281621456874</v>
      </c>
      <c r="N89" s="27"/>
      <c r="O89" s="27">
        <f t="shared" si="5"/>
        <v>1.0116020030144512</v>
      </c>
    </row>
    <row r="90" spans="1:15" x14ac:dyDescent="0.25">
      <c r="A90" s="37">
        <v>2520</v>
      </c>
      <c r="B90" s="27">
        <v>1877.64</v>
      </c>
      <c r="C90" s="27">
        <v>-1028.6600000000001</v>
      </c>
      <c r="D90" s="27">
        <v>0</v>
      </c>
      <c r="E90" s="27">
        <v>2529.79</v>
      </c>
      <c r="F90" s="27">
        <v>1863.92</v>
      </c>
      <c r="G90" s="27">
        <v>-1035.72</v>
      </c>
      <c r="H90" s="27">
        <v>44.95</v>
      </c>
      <c r="I90" s="27">
        <v>98.927999999999997</v>
      </c>
      <c r="J90" s="27">
        <v>47.52</v>
      </c>
      <c r="K90" s="34">
        <v>9.9254999999999995</v>
      </c>
      <c r="L90" s="34">
        <v>9.9410000000000007</v>
      </c>
      <c r="M90" s="26">
        <f t="shared" si="4"/>
        <v>0.76196281621456874</v>
      </c>
      <c r="N90" s="27"/>
      <c r="O90" s="27">
        <f t="shared" si="5"/>
        <v>0.94430305979378504</v>
      </c>
    </row>
    <row r="91" spans="1:15" x14ac:dyDescent="0.25">
      <c r="A91" s="37">
        <v>2550</v>
      </c>
      <c r="B91" s="27">
        <v>1880.25</v>
      </c>
      <c r="C91" s="27">
        <v>-1058.55</v>
      </c>
      <c r="D91" s="27">
        <v>0</v>
      </c>
      <c r="E91" s="27">
        <v>2561.54</v>
      </c>
      <c r="F91" s="27">
        <v>1863.92</v>
      </c>
      <c r="G91" s="27">
        <v>-1066.94</v>
      </c>
      <c r="H91" s="27">
        <v>39.15</v>
      </c>
      <c r="I91" s="27">
        <v>102.104</v>
      </c>
      <c r="J91" s="27">
        <v>43.24</v>
      </c>
      <c r="K91" s="34">
        <v>9.8351000000000006</v>
      </c>
      <c r="L91" s="34">
        <v>9.8531999999999993</v>
      </c>
      <c r="M91" s="26">
        <f t="shared" si="4"/>
        <v>0.76196281621456874</v>
      </c>
      <c r="N91" s="27"/>
      <c r="O91" s="27">
        <f t="shared" si="5"/>
        <v>0.86505755042654475</v>
      </c>
    </row>
    <row r="92" spans="1:15" x14ac:dyDescent="0.25">
      <c r="A92" s="37">
        <v>2580</v>
      </c>
      <c r="B92" s="27">
        <v>1882.87</v>
      </c>
      <c r="C92" s="27">
        <v>-1088.43</v>
      </c>
      <c r="D92" s="27">
        <v>0</v>
      </c>
      <c r="E92" s="27">
        <v>2592.5700000000002</v>
      </c>
      <c r="F92" s="27">
        <v>1863.92</v>
      </c>
      <c r="G92" s="27">
        <v>-1097.08</v>
      </c>
      <c r="H92" s="27">
        <v>31.83</v>
      </c>
      <c r="I92" s="27">
        <v>105.206</v>
      </c>
      <c r="J92" s="27">
        <v>38.04</v>
      </c>
      <c r="K92" s="34">
        <v>9.4770000000000003</v>
      </c>
      <c r="L92" s="34">
        <v>9.4962999999999997</v>
      </c>
      <c r="M92" s="26">
        <f t="shared" si="4"/>
        <v>0.76196281621456874</v>
      </c>
      <c r="N92" s="27"/>
      <c r="O92" s="27">
        <f t="shared" si="5"/>
        <v>0.78694850464104849</v>
      </c>
    </row>
    <row r="93" spans="1:15" x14ac:dyDescent="0.25">
      <c r="A93" s="37">
        <v>2610</v>
      </c>
      <c r="B93" s="27">
        <v>1885.48</v>
      </c>
      <c r="C93" s="27">
        <v>-1118.32</v>
      </c>
      <c r="D93" s="27">
        <v>0</v>
      </c>
      <c r="E93" s="27">
        <v>2622.7</v>
      </c>
      <c r="F93" s="27">
        <v>1863.92</v>
      </c>
      <c r="G93" s="27">
        <v>-1125.94</v>
      </c>
      <c r="H93" s="27">
        <v>23.16</v>
      </c>
      <c r="I93" s="27">
        <v>108.221</v>
      </c>
      <c r="J93" s="27">
        <v>32.549999999999997</v>
      </c>
      <c r="K93" s="34">
        <v>8.5848999999999993</v>
      </c>
      <c r="L93" s="34">
        <v>8.6033000000000008</v>
      </c>
      <c r="M93" s="26">
        <f t="shared" si="4"/>
        <v>0.76196281621456874</v>
      </c>
      <c r="N93" s="27"/>
      <c r="O93" s="27">
        <f t="shared" si="5"/>
        <v>0.73959625195852607</v>
      </c>
    </row>
    <row r="94" spans="1:15" x14ac:dyDescent="0.25">
      <c r="A94" s="37">
        <v>2640</v>
      </c>
      <c r="B94" s="27">
        <v>1888.09</v>
      </c>
      <c r="C94" s="27">
        <v>-1148.2</v>
      </c>
      <c r="D94" s="27">
        <v>0</v>
      </c>
      <c r="E94" s="27">
        <v>2651.54</v>
      </c>
      <c r="F94" s="27">
        <v>1863.92</v>
      </c>
      <c r="G94" s="27">
        <v>-1153.1300000000001</v>
      </c>
      <c r="H94" s="27">
        <v>13.57</v>
      </c>
      <c r="I94" s="27">
        <v>109.96899999999999</v>
      </c>
      <c r="J94" s="27">
        <v>28.16</v>
      </c>
      <c r="K94" s="34">
        <v>6.7648000000000001</v>
      </c>
      <c r="L94" s="34">
        <v>6.7531999999999996</v>
      </c>
      <c r="M94" s="26">
        <f t="shared" si="4"/>
        <v>0.76196281621456874</v>
      </c>
      <c r="N94" s="27"/>
      <c r="O94" s="27">
        <f t="shared" si="5"/>
        <v>0.80887021388919045</v>
      </c>
    </row>
    <row r="95" spans="1:15" x14ac:dyDescent="0.25">
      <c r="A95" s="37">
        <v>2670</v>
      </c>
      <c r="B95" s="27">
        <v>1890.71</v>
      </c>
      <c r="C95" s="27">
        <v>-1178.0899999999999</v>
      </c>
      <c r="D95" s="27">
        <v>0</v>
      </c>
      <c r="E95" s="27">
        <v>2679.63</v>
      </c>
      <c r="F95" s="27">
        <v>1863.92</v>
      </c>
      <c r="G95" s="27">
        <v>-1179.53</v>
      </c>
      <c r="H95" s="27">
        <v>3.96</v>
      </c>
      <c r="I95" s="27">
        <v>110</v>
      </c>
      <c r="J95" s="27">
        <v>27.12</v>
      </c>
      <c r="K95" s="34">
        <v>4.5918000000000001</v>
      </c>
      <c r="L95" s="34">
        <v>4.6059999999999999</v>
      </c>
      <c r="M95" s="26">
        <f t="shared" si="4"/>
        <v>0.76196281621456874</v>
      </c>
      <c r="N95" s="27"/>
      <c r="O95" s="27">
        <f t="shared" si="5"/>
        <v>1.1413650527727799</v>
      </c>
    </row>
    <row r="96" spans="1:15" x14ac:dyDescent="0.25">
      <c r="A96" s="37">
        <v>2700</v>
      </c>
      <c r="B96" s="27">
        <v>1893.32</v>
      </c>
      <c r="C96" s="27">
        <v>-1207.97</v>
      </c>
      <c r="D96" s="27">
        <v>0</v>
      </c>
      <c r="E96" s="27">
        <v>2707.71</v>
      </c>
      <c r="F96" s="27">
        <v>1863.92</v>
      </c>
      <c r="G96" s="27">
        <v>-1205.92</v>
      </c>
      <c r="H96" s="27">
        <v>-5.64</v>
      </c>
      <c r="I96" s="27">
        <v>290</v>
      </c>
      <c r="J96" s="27">
        <v>30.01</v>
      </c>
      <c r="K96" s="34">
        <v>4.6817000000000002</v>
      </c>
      <c r="L96" s="34">
        <v>4.7031000000000001</v>
      </c>
      <c r="M96" s="26">
        <f t="shared" si="4"/>
        <v>0.76196281621456874</v>
      </c>
      <c r="N96" s="27"/>
      <c r="O96" s="27">
        <f t="shared" si="5"/>
        <v>1.2428269692618221</v>
      </c>
    </row>
    <row r="97" spans="1:15" x14ac:dyDescent="0.25">
      <c r="A97" s="37">
        <v>2730</v>
      </c>
      <c r="B97" s="27">
        <v>1895.94</v>
      </c>
      <c r="C97" s="27">
        <v>-1237.8599999999999</v>
      </c>
      <c r="D97" s="27">
        <v>0</v>
      </c>
      <c r="E97" s="27">
        <v>2735.8</v>
      </c>
      <c r="F97" s="27">
        <v>1863.92</v>
      </c>
      <c r="G97" s="27">
        <v>-1232.31</v>
      </c>
      <c r="H97" s="27">
        <v>-15.25</v>
      </c>
      <c r="I97" s="27">
        <v>290</v>
      </c>
      <c r="J97" s="27">
        <v>35.89</v>
      </c>
      <c r="K97" s="34">
        <v>6.3944000000000001</v>
      </c>
      <c r="L97" s="34">
        <v>6.4177</v>
      </c>
      <c r="M97" s="26">
        <f t="shared" si="4"/>
        <v>0.76196281621456874</v>
      </c>
      <c r="N97" s="27"/>
      <c r="O97" s="27">
        <f t="shared" si="5"/>
        <v>1.0967167914700295</v>
      </c>
    </row>
    <row r="98" spans="1:15" x14ac:dyDescent="0.25">
      <c r="A98" s="37">
        <v>2760</v>
      </c>
      <c r="B98" s="27">
        <v>1898.55</v>
      </c>
      <c r="C98" s="27">
        <v>-1267.75</v>
      </c>
      <c r="D98" s="27">
        <v>0</v>
      </c>
      <c r="E98" s="27">
        <v>2763.88</v>
      </c>
      <c r="F98" s="27">
        <v>1863.92</v>
      </c>
      <c r="G98" s="27">
        <v>-1258.7</v>
      </c>
      <c r="H98" s="27">
        <v>-24.85</v>
      </c>
      <c r="I98" s="27">
        <v>290</v>
      </c>
      <c r="J98" s="27">
        <v>43.58</v>
      </c>
      <c r="K98" s="34">
        <v>7.8898999999999999</v>
      </c>
      <c r="L98" s="34">
        <v>7.9141000000000004</v>
      </c>
      <c r="M98" s="26">
        <f t="shared" si="4"/>
        <v>0.76196281621456874</v>
      </c>
      <c r="N98" s="27"/>
      <c r="O98" s="27">
        <f t="shared" si="5"/>
        <v>1.085971344355686</v>
      </c>
    </row>
    <row r="99" spans="1:15" x14ac:dyDescent="0.25">
      <c r="A99" s="37">
        <v>2790</v>
      </c>
      <c r="B99" s="27">
        <v>1900.91</v>
      </c>
      <c r="C99" s="27">
        <v>-1297.6500000000001</v>
      </c>
      <c r="D99" s="27">
        <v>0</v>
      </c>
      <c r="E99" s="27">
        <v>2791.98</v>
      </c>
      <c r="F99" s="27">
        <v>1863.92</v>
      </c>
      <c r="G99" s="27">
        <v>-1285.1099999999999</v>
      </c>
      <c r="H99" s="27">
        <v>-34.46</v>
      </c>
      <c r="I99" s="27">
        <v>290</v>
      </c>
      <c r="J99" s="27">
        <v>52.09</v>
      </c>
      <c r="K99" s="34">
        <v>9.0068000000000001</v>
      </c>
      <c r="L99" s="34">
        <v>9.0325000000000006</v>
      </c>
      <c r="M99" s="26">
        <f t="shared" si="4"/>
        <v>0.76196281621456874</v>
      </c>
      <c r="N99" s="27"/>
      <c r="O99" s="27">
        <f t="shared" si="5"/>
        <v>1.1420952004240124</v>
      </c>
    </row>
    <row r="100" spans="1:15" x14ac:dyDescent="0.25">
      <c r="A100" s="37">
        <v>2820</v>
      </c>
      <c r="B100" s="27">
        <v>1902.48</v>
      </c>
      <c r="C100" s="27">
        <v>-1327.61</v>
      </c>
      <c r="D100" s="27">
        <v>0</v>
      </c>
      <c r="E100" s="27">
        <v>2820.13</v>
      </c>
      <c r="F100" s="27">
        <v>1863.92</v>
      </c>
      <c r="G100" s="27">
        <v>-1311.56</v>
      </c>
      <c r="H100" s="27">
        <v>-44.09</v>
      </c>
      <c r="I100" s="27">
        <v>290</v>
      </c>
      <c r="J100" s="27">
        <v>60.73</v>
      </c>
      <c r="K100" s="34">
        <v>9.9065999999999992</v>
      </c>
      <c r="L100" s="34">
        <v>9.9351000000000003</v>
      </c>
      <c r="M100" s="26">
        <f t="shared" si="4"/>
        <v>0.76196281621456874</v>
      </c>
      <c r="N100" s="27"/>
      <c r="O100" s="27">
        <f t="shared" si="5"/>
        <v>1.214321743052921</v>
      </c>
    </row>
    <row r="101" spans="1:15" x14ac:dyDescent="0.25">
      <c r="A101" s="37">
        <v>2850</v>
      </c>
      <c r="B101" s="27">
        <v>1903</v>
      </c>
      <c r="C101" s="27">
        <v>-1357.6</v>
      </c>
      <c r="D101" s="27">
        <v>0</v>
      </c>
      <c r="E101" s="27">
        <v>2848.32</v>
      </c>
      <c r="F101" s="27">
        <v>1863.92</v>
      </c>
      <c r="G101" s="27">
        <v>-1338.05</v>
      </c>
      <c r="H101" s="27">
        <v>-53.73</v>
      </c>
      <c r="I101" s="27">
        <v>290</v>
      </c>
      <c r="J101" s="27">
        <v>69.260000000000005</v>
      </c>
      <c r="K101" s="34">
        <v>10.686199999999999</v>
      </c>
      <c r="L101" s="34">
        <v>10.718999999999999</v>
      </c>
      <c r="M101" s="26">
        <f t="shared" si="4"/>
        <v>0.76196281621456874</v>
      </c>
      <c r="N101" s="27"/>
      <c r="O101" s="27">
        <f t="shared" ref="O101:O102" si="6">(J101-M101-surface_margin)/(scaling_factor*(SQRT(K101^2+L101^2+sigma_pa^2)))</f>
        <v>1.2866552394404669</v>
      </c>
    </row>
    <row r="102" spans="1:15" x14ac:dyDescent="0.25">
      <c r="A102" s="37">
        <v>2880</v>
      </c>
      <c r="B102" s="27">
        <v>1903</v>
      </c>
      <c r="C102" s="27">
        <v>-1387.6</v>
      </c>
      <c r="D102" s="27">
        <v>0</v>
      </c>
      <c r="E102" s="27">
        <v>2850</v>
      </c>
      <c r="F102" s="27">
        <v>1863.92</v>
      </c>
      <c r="G102" s="27">
        <v>-1339.63</v>
      </c>
      <c r="H102" s="27">
        <v>-54.31</v>
      </c>
      <c r="I102" s="27">
        <v>311.45800000000003</v>
      </c>
      <c r="J102" s="27">
        <v>82.33</v>
      </c>
      <c r="K102" s="34">
        <v>9.3064999999999998</v>
      </c>
      <c r="L102" s="34">
        <v>9.3999000000000006</v>
      </c>
      <c r="M102" s="26">
        <f t="shared" si="4"/>
        <v>0.76196281621456874</v>
      </c>
      <c r="N102" s="27"/>
      <c r="O102" s="27">
        <f t="shared" si="6"/>
        <v>1.7541270687761972</v>
      </c>
    </row>
    <row r="103" spans="1:15" x14ac:dyDescent="0.25">
      <c r="A103" s="37">
        <v>2910</v>
      </c>
      <c r="B103" s="27">
        <v>1903</v>
      </c>
      <c r="C103" s="27">
        <v>-1417.6</v>
      </c>
      <c r="D103" s="27">
        <v>0</v>
      </c>
      <c r="E103" s="27">
        <v>2850</v>
      </c>
      <c r="F103" s="27">
        <v>1863.92</v>
      </c>
      <c r="G103" s="27">
        <v>-1339.63</v>
      </c>
      <c r="H103" s="27">
        <v>-54.31</v>
      </c>
      <c r="I103" s="27">
        <v>325.14499999999998</v>
      </c>
      <c r="J103" s="27">
        <v>102.75</v>
      </c>
      <c r="K103" s="34">
        <v>7.7798999999999996</v>
      </c>
      <c r="L103" s="34">
        <v>7.9059999999999997</v>
      </c>
      <c r="M103" s="26">
        <f t="shared" si="4"/>
        <v>0.76196281621456874</v>
      </c>
      <c r="N103" s="27"/>
      <c r="O103" s="27">
        <f t="shared" ref="O103:O104" si="7">(J103-M103-surface_margin)/(scaling_factor*(SQRT(K103^2+L103^2+sigma_pa^2)))</f>
        <v>2.6166916475237345</v>
      </c>
    </row>
    <row r="104" spans="1:15" x14ac:dyDescent="0.25">
      <c r="A104" s="37">
        <v>2940</v>
      </c>
      <c r="B104" s="27">
        <v>1903</v>
      </c>
      <c r="C104" s="27">
        <v>-1447.6</v>
      </c>
      <c r="D104" s="27">
        <v>0</v>
      </c>
      <c r="E104" s="27">
        <v>2850</v>
      </c>
      <c r="F104" s="27">
        <v>1863.92</v>
      </c>
      <c r="G104" s="27">
        <v>-1339.63</v>
      </c>
      <c r="H104" s="27">
        <v>-54.31</v>
      </c>
      <c r="I104" s="27">
        <v>333.3</v>
      </c>
      <c r="J104" s="27">
        <v>127.02</v>
      </c>
      <c r="K104" s="34">
        <v>6.6584000000000003</v>
      </c>
      <c r="L104" s="34">
        <v>6.7953999999999999</v>
      </c>
      <c r="M104" s="26">
        <f t="shared" si="4"/>
        <v>0.76196281621456874</v>
      </c>
      <c r="N104" s="27"/>
      <c r="O104" s="27">
        <f t="shared" si="7"/>
        <v>3.7775168078299268</v>
      </c>
    </row>
  </sheetData>
  <sheetProtection password="DD1B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7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73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</row>
    <row r="5" spans="1:10" x14ac:dyDescent="0.25">
      <c r="A5" t="s">
        <v>4</v>
      </c>
      <c r="B5" t="s">
        <v>39</v>
      </c>
    </row>
    <row r="6" spans="1:10" x14ac:dyDescent="0.25">
      <c r="A6" t="s">
        <v>5</v>
      </c>
      <c r="B6">
        <v>0.99960000000000004</v>
      </c>
    </row>
    <row r="7" spans="1:10" x14ac:dyDescent="0.25">
      <c r="A7" t="s">
        <v>6</v>
      </c>
      <c r="B7" t="s">
        <v>41</v>
      </c>
    </row>
    <row r="9" spans="1:10" x14ac:dyDescent="0.25">
      <c r="A9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</row>
    <row r="10" spans="1:10" x14ac:dyDescent="0.25">
      <c r="B10" t="s">
        <v>15</v>
      </c>
      <c r="C10" t="s">
        <v>15</v>
      </c>
      <c r="D10" t="s">
        <v>15</v>
      </c>
      <c r="E10" t="s">
        <v>15</v>
      </c>
    </row>
    <row r="11" spans="1:10" x14ac:dyDescent="0.25">
      <c r="B11">
        <v>-50</v>
      </c>
      <c r="C11">
        <v>-500</v>
      </c>
      <c r="D11">
        <v>499500.2</v>
      </c>
      <c r="E11">
        <v>6651516.7300000004</v>
      </c>
      <c r="F11" t="s">
        <v>33</v>
      </c>
      <c r="G11" t="s">
        <v>34</v>
      </c>
    </row>
    <row r="13" spans="1:10" x14ac:dyDescent="0.25">
      <c r="A13" t="s">
        <v>14</v>
      </c>
    </row>
    <row r="14" spans="1:10" x14ac:dyDescent="0.25">
      <c r="A14" t="s">
        <v>14</v>
      </c>
    </row>
    <row r="15" spans="1:10" x14ac:dyDescent="0.25"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24</v>
      </c>
      <c r="I15" t="s">
        <v>25</v>
      </c>
      <c r="J15" t="s">
        <v>26</v>
      </c>
    </row>
    <row r="16" spans="1:10" x14ac:dyDescent="0.25">
      <c r="B16" t="s">
        <v>15</v>
      </c>
      <c r="C16" t="s">
        <v>23</v>
      </c>
      <c r="D16" t="s">
        <v>23</v>
      </c>
      <c r="E16" t="s">
        <v>15</v>
      </c>
      <c r="F16" t="s">
        <v>15</v>
      </c>
      <c r="G16" t="s">
        <v>15</v>
      </c>
    </row>
    <row r="17" spans="2:10" x14ac:dyDescent="0.25">
      <c r="B17" s="27">
        <v>0</v>
      </c>
      <c r="C17" s="27">
        <v>0</v>
      </c>
      <c r="D17" s="27">
        <v>0</v>
      </c>
      <c r="E17" s="27">
        <v>0</v>
      </c>
      <c r="F17" s="27">
        <v>-50</v>
      </c>
      <c r="G17" s="27">
        <v>-500</v>
      </c>
      <c r="H17" s="34">
        <v>0</v>
      </c>
      <c r="I17" s="34">
        <v>0</v>
      </c>
      <c r="J17" s="34">
        <v>0</v>
      </c>
    </row>
    <row r="18" spans="2:10" s="37" customFormat="1" x14ac:dyDescent="0.25">
      <c r="B18" s="27">
        <v>1</v>
      </c>
      <c r="C18" s="27">
        <v>0</v>
      </c>
      <c r="D18" s="27">
        <v>0</v>
      </c>
      <c r="E18" s="27">
        <v>1</v>
      </c>
      <c r="F18" s="27">
        <v>-50</v>
      </c>
      <c r="G18" s="27">
        <v>-500</v>
      </c>
      <c r="H18" s="34">
        <v>1.6999999999999999E-3</v>
      </c>
      <c r="I18" s="34">
        <v>1.6999999999999999E-3</v>
      </c>
      <c r="J18" s="34">
        <v>0.35</v>
      </c>
    </row>
    <row r="19" spans="2:10" x14ac:dyDescent="0.25">
      <c r="B19" s="27">
        <v>30</v>
      </c>
      <c r="C19" s="27">
        <v>0</v>
      </c>
      <c r="D19" s="27">
        <v>0</v>
      </c>
      <c r="E19" s="27">
        <v>30</v>
      </c>
      <c r="F19" s="27">
        <v>-50</v>
      </c>
      <c r="G19" s="27">
        <v>-500</v>
      </c>
      <c r="H19" s="34">
        <v>5.3699999999999998E-2</v>
      </c>
      <c r="I19" s="34">
        <v>5.3699999999999998E-2</v>
      </c>
      <c r="J19" s="34">
        <v>0.35039999999999999</v>
      </c>
    </row>
    <row r="20" spans="2:10" x14ac:dyDescent="0.25">
      <c r="B20" s="27">
        <v>60</v>
      </c>
      <c r="C20" s="27">
        <v>0</v>
      </c>
      <c r="D20" s="27">
        <v>0</v>
      </c>
      <c r="E20" s="27">
        <v>60</v>
      </c>
      <c r="F20" s="27">
        <v>-50</v>
      </c>
      <c r="G20" s="27">
        <v>-500</v>
      </c>
      <c r="H20" s="34">
        <v>0.1075</v>
      </c>
      <c r="I20" s="34">
        <v>0.1075</v>
      </c>
      <c r="J20" s="34">
        <v>0.35160000000000002</v>
      </c>
    </row>
    <row r="21" spans="2:10" x14ac:dyDescent="0.25">
      <c r="B21" s="27">
        <v>90</v>
      </c>
      <c r="C21" s="27">
        <v>0</v>
      </c>
      <c r="D21" s="27">
        <v>0</v>
      </c>
      <c r="E21" s="27">
        <v>90</v>
      </c>
      <c r="F21" s="27">
        <v>-50</v>
      </c>
      <c r="G21" s="27">
        <v>-500</v>
      </c>
      <c r="H21" s="34">
        <v>0.16120000000000001</v>
      </c>
      <c r="I21" s="34">
        <v>0.16120000000000001</v>
      </c>
      <c r="J21" s="34">
        <v>0.35360000000000003</v>
      </c>
    </row>
    <row r="22" spans="2:10" x14ac:dyDescent="0.25">
      <c r="B22" s="27">
        <v>120</v>
      </c>
      <c r="C22" s="27">
        <v>0</v>
      </c>
      <c r="D22" s="27">
        <v>0</v>
      </c>
      <c r="E22" s="27">
        <v>120</v>
      </c>
      <c r="F22" s="27">
        <v>-50</v>
      </c>
      <c r="G22" s="27">
        <v>-500</v>
      </c>
      <c r="H22" s="34">
        <v>0.215</v>
      </c>
      <c r="I22" s="34">
        <v>0.215</v>
      </c>
      <c r="J22" s="34">
        <v>0.35639999999999999</v>
      </c>
    </row>
    <row r="23" spans="2:10" x14ac:dyDescent="0.25">
      <c r="B23" s="27">
        <v>150</v>
      </c>
      <c r="C23" s="27">
        <v>0</v>
      </c>
      <c r="D23" s="27">
        <v>0</v>
      </c>
      <c r="E23" s="27">
        <v>150</v>
      </c>
      <c r="F23" s="27">
        <v>-50</v>
      </c>
      <c r="G23" s="27">
        <v>-500</v>
      </c>
      <c r="H23" s="34">
        <v>0.26879999999999998</v>
      </c>
      <c r="I23" s="34">
        <v>0.26879999999999998</v>
      </c>
      <c r="J23" s="34">
        <v>0.36</v>
      </c>
    </row>
    <row r="24" spans="2:10" x14ac:dyDescent="0.25">
      <c r="B24" s="27">
        <v>180</v>
      </c>
      <c r="C24" s="27">
        <v>0</v>
      </c>
      <c r="D24" s="27">
        <v>0</v>
      </c>
      <c r="E24" s="27">
        <v>180</v>
      </c>
      <c r="F24" s="27">
        <v>-50</v>
      </c>
      <c r="G24" s="27">
        <v>-500</v>
      </c>
      <c r="H24" s="34">
        <v>0.32250000000000001</v>
      </c>
      <c r="I24" s="34">
        <v>0.32250000000000001</v>
      </c>
      <c r="J24" s="34">
        <v>0.36430000000000001</v>
      </c>
    </row>
    <row r="25" spans="2:10" x14ac:dyDescent="0.25">
      <c r="B25" s="27">
        <v>210</v>
      </c>
      <c r="C25" s="27">
        <v>0</v>
      </c>
      <c r="D25" s="27">
        <v>0</v>
      </c>
      <c r="E25" s="27">
        <v>210</v>
      </c>
      <c r="F25" s="27">
        <v>-50</v>
      </c>
      <c r="G25" s="27">
        <v>-500</v>
      </c>
      <c r="H25" s="34">
        <v>0.37630000000000002</v>
      </c>
      <c r="I25" s="34">
        <v>0.37630000000000002</v>
      </c>
      <c r="J25" s="34">
        <v>0.36940000000000001</v>
      </c>
    </row>
    <row r="26" spans="2:10" x14ac:dyDescent="0.25">
      <c r="B26" s="27">
        <v>240</v>
      </c>
      <c r="C26" s="27">
        <v>0</v>
      </c>
      <c r="D26" s="27">
        <v>0</v>
      </c>
      <c r="E26" s="27">
        <v>240</v>
      </c>
      <c r="F26" s="27">
        <v>-50</v>
      </c>
      <c r="G26" s="27">
        <v>-500</v>
      </c>
      <c r="H26" s="34">
        <v>0.43009999999999998</v>
      </c>
      <c r="I26" s="34">
        <v>0.43009999999999998</v>
      </c>
      <c r="J26" s="34">
        <v>0.37519999999999998</v>
      </c>
    </row>
    <row r="27" spans="2:10" x14ac:dyDescent="0.25">
      <c r="B27" s="27">
        <v>270</v>
      </c>
      <c r="C27" s="27">
        <v>0</v>
      </c>
      <c r="D27" s="27">
        <v>0</v>
      </c>
      <c r="E27" s="27">
        <v>270</v>
      </c>
      <c r="F27" s="27">
        <v>-50</v>
      </c>
      <c r="G27" s="27">
        <v>-500</v>
      </c>
      <c r="H27" s="34">
        <v>0.4839</v>
      </c>
      <c r="I27" s="34">
        <v>0.4839</v>
      </c>
      <c r="J27" s="34">
        <v>0.38169999999999998</v>
      </c>
    </row>
    <row r="28" spans="2:10" x14ac:dyDescent="0.25">
      <c r="B28" s="27">
        <v>300</v>
      </c>
      <c r="C28" s="27">
        <v>0</v>
      </c>
      <c r="D28" s="27">
        <v>0</v>
      </c>
      <c r="E28" s="27">
        <v>300</v>
      </c>
      <c r="F28" s="27">
        <v>-50</v>
      </c>
      <c r="G28" s="27">
        <v>-500</v>
      </c>
      <c r="H28" s="34">
        <v>0.53759999999999997</v>
      </c>
      <c r="I28" s="34">
        <v>0.53759999999999997</v>
      </c>
      <c r="J28" s="34">
        <v>0.38890000000000002</v>
      </c>
    </row>
    <row r="29" spans="2:10" x14ac:dyDescent="0.25">
      <c r="B29" s="27">
        <v>330</v>
      </c>
      <c r="C29" s="27">
        <v>0</v>
      </c>
      <c r="D29" s="27">
        <v>0</v>
      </c>
      <c r="E29" s="27">
        <v>330</v>
      </c>
      <c r="F29" s="27">
        <v>-50</v>
      </c>
      <c r="G29" s="27">
        <v>-500</v>
      </c>
      <c r="H29" s="34">
        <v>0.59140000000000004</v>
      </c>
      <c r="I29" s="34">
        <v>0.59140000000000004</v>
      </c>
      <c r="J29" s="34">
        <v>0.3967</v>
      </c>
    </row>
    <row r="30" spans="2:10" x14ac:dyDescent="0.25">
      <c r="B30" s="27">
        <v>360</v>
      </c>
      <c r="C30" s="27">
        <v>0</v>
      </c>
      <c r="D30" s="27">
        <v>0</v>
      </c>
      <c r="E30" s="27">
        <v>360</v>
      </c>
      <c r="F30" s="27">
        <v>-50</v>
      </c>
      <c r="G30" s="27">
        <v>-500</v>
      </c>
      <c r="H30" s="34">
        <v>0.6452</v>
      </c>
      <c r="I30" s="34">
        <v>0.6452</v>
      </c>
      <c r="J30" s="34">
        <v>0.4052</v>
      </c>
    </row>
    <row r="31" spans="2:10" x14ac:dyDescent="0.25">
      <c r="B31" s="27">
        <v>390</v>
      </c>
      <c r="C31" s="27">
        <v>0</v>
      </c>
      <c r="D31" s="27">
        <v>0</v>
      </c>
      <c r="E31" s="27">
        <v>390</v>
      </c>
      <c r="F31" s="27">
        <v>-50</v>
      </c>
      <c r="G31" s="27">
        <v>-500</v>
      </c>
      <c r="H31" s="34">
        <v>0.69889999999999997</v>
      </c>
      <c r="I31" s="34">
        <v>0.69889999999999997</v>
      </c>
      <c r="J31" s="34">
        <v>0.4143</v>
      </c>
    </row>
    <row r="32" spans="2:10" x14ac:dyDescent="0.25">
      <c r="B32" s="27">
        <v>420</v>
      </c>
      <c r="C32" s="27">
        <v>0</v>
      </c>
      <c r="D32" s="27">
        <v>0</v>
      </c>
      <c r="E32" s="27">
        <v>420</v>
      </c>
      <c r="F32" s="27">
        <v>-50</v>
      </c>
      <c r="G32" s="27">
        <v>-500</v>
      </c>
      <c r="H32" s="34">
        <v>0.75270000000000004</v>
      </c>
      <c r="I32" s="34">
        <v>0.75270000000000004</v>
      </c>
      <c r="J32" s="34">
        <v>0.42399999999999999</v>
      </c>
    </row>
    <row r="33" spans="2:10" x14ac:dyDescent="0.25">
      <c r="B33" s="27">
        <v>450</v>
      </c>
      <c r="C33" s="27">
        <v>0</v>
      </c>
      <c r="D33" s="27">
        <v>0</v>
      </c>
      <c r="E33" s="27">
        <v>450</v>
      </c>
      <c r="F33" s="27">
        <v>-50</v>
      </c>
      <c r="G33" s="27">
        <v>-500</v>
      </c>
      <c r="H33" s="34">
        <v>0.80649999999999999</v>
      </c>
      <c r="I33" s="34">
        <v>0.80649999999999999</v>
      </c>
      <c r="J33" s="34">
        <v>0.43419999999999997</v>
      </c>
    </row>
    <row r="34" spans="2:10" x14ac:dyDescent="0.25">
      <c r="B34" s="27">
        <v>480</v>
      </c>
      <c r="C34" s="27">
        <v>0</v>
      </c>
      <c r="D34" s="27">
        <v>0</v>
      </c>
      <c r="E34" s="27">
        <v>480</v>
      </c>
      <c r="F34" s="27">
        <v>-50</v>
      </c>
      <c r="G34" s="27">
        <v>-500</v>
      </c>
      <c r="H34" s="34">
        <v>0.86019999999999996</v>
      </c>
      <c r="I34" s="34">
        <v>0.86019999999999996</v>
      </c>
      <c r="J34" s="34">
        <v>0.4451</v>
      </c>
    </row>
    <row r="35" spans="2:10" x14ac:dyDescent="0.25">
      <c r="B35" s="27">
        <v>510</v>
      </c>
      <c r="C35" s="27">
        <v>0</v>
      </c>
      <c r="D35" s="27">
        <v>0</v>
      </c>
      <c r="E35" s="27">
        <v>510</v>
      </c>
      <c r="F35" s="27">
        <v>-50</v>
      </c>
      <c r="G35" s="27">
        <v>-500</v>
      </c>
      <c r="H35" s="34">
        <v>0.91400000000000003</v>
      </c>
      <c r="I35" s="34">
        <v>0.91400000000000003</v>
      </c>
      <c r="J35" s="34">
        <v>0.45639999999999997</v>
      </c>
    </row>
    <row r="36" spans="2:10" x14ac:dyDescent="0.25">
      <c r="B36" s="27">
        <v>540</v>
      </c>
      <c r="C36" s="27">
        <v>0</v>
      </c>
      <c r="D36" s="27">
        <v>0</v>
      </c>
      <c r="E36" s="27">
        <v>540</v>
      </c>
      <c r="F36" s="27">
        <v>-50</v>
      </c>
      <c r="G36" s="27">
        <v>-500</v>
      </c>
      <c r="H36" s="34">
        <v>0.96779999999999999</v>
      </c>
      <c r="I36" s="34">
        <v>0.96779999999999999</v>
      </c>
      <c r="J36" s="34">
        <v>0.46829999999999999</v>
      </c>
    </row>
    <row r="37" spans="2:10" x14ac:dyDescent="0.25">
      <c r="B37" s="27">
        <v>570</v>
      </c>
      <c r="C37" s="27">
        <v>0</v>
      </c>
      <c r="D37" s="27">
        <v>0</v>
      </c>
      <c r="E37" s="27">
        <v>570</v>
      </c>
      <c r="F37" s="27">
        <v>-50</v>
      </c>
      <c r="G37" s="27">
        <v>-500</v>
      </c>
      <c r="H37" s="34">
        <v>1.0216000000000001</v>
      </c>
      <c r="I37" s="34">
        <v>1.0216000000000001</v>
      </c>
      <c r="J37" s="34">
        <v>0.48060000000000003</v>
      </c>
    </row>
    <row r="38" spans="2:10" x14ac:dyDescent="0.25">
      <c r="B38" s="27">
        <v>600</v>
      </c>
      <c r="C38" s="27">
        <v>0</v>
      </c>
      <c r="D38" s="27">
        <v>0</v>
      </c>
      <c r="E38" s="27">
        <v>600</v>
      </c>
      <c r="F38" s="27">
        <v>-50</v>
      </c>
      <c r="G38" s="27">
        <v>-500</v>
      </c>
      <c r="H38" s="34">
        <v>1.0752999999999999</v>
      </c>
      <c r="I38" s="34">
        <v>1.0752999999999999</v>
      </c>
      <c r="J38" s="34">
        <v>0.49349999999999999</v>
      </c>
    </row>
    <row r="39" spans="2:10" x14ac:dyDescent="0.25">
      <c r="B39" s="27">
        <v>630</v>
      </c>
      <c r="C39" s="27">
        <v>0</v>
      </c>
      <c r="D39" s="27">
        <v>0</v>
      </c>
      <c r="E39" s="27">
        <v>630</v>
      </c>
      <c r="F39" s="27">
        <v>-50</v>
      </c>
      <c r="G39" s="27">
        <v>-500</v>
      </c>
      <c r="H39" s="34">
        <v>1.1291</v>
      </c>
      <c r="I39" s="34">
        <v>1.1291</v>
      </c>
      <c r="J39" s="34">
        <v>0.50680000000000003</v>
      </c>
    </row>
    <row r="40" spans="2:10" x14ac:dyDescent="0.25">
      <c r="B40" s="27">
        <v>660</v>
      </c>
      <c r="C40" s="27">
        <v>0</v>
      </c>
      <c r="D40" s="27">
        <v>0</v>
      </c>
      <c r="E40" s="27">
        <v>660</v>
      </c>
      <c r="F40" s="27">
        <v>-50</v>
      </c>
      <c r="G40" s="27">
        <v>-500</v>
      </c>
      <c r="H40" s="34">
        <v>1.1829000000000001</v>
      </c>
      <c r="I40" s="34">
        <v>1.1829000000000001</v>
      </c>
      <c r="J40" s="34">
        <v>0.52049999999999996</v>
      </c>
    </row>
    <row r="41" spans="2:10" x14ac:dyDescent="0.25">
      <c r="B41" s="27">
        <v>690</v>
      </c>
      <c r="C41" s="27">
        <v>0</v>
      </c>
      <c r="D41" s="27">
        <v>0</v>
      </c>
      <c r="E41" s="27">
        <v>690</v>
      </c>
      <c r="F41" s="27">
        <v>-50</v>
      </c>
      <c r="G41" s="27">
        <v>-500</v>
      </c>
      <c r="H41" s="34">
        <v>1.2365999999999999</v>
      </c>
      <c r="I41" s="34">
        <v>1.2365999999999999</v>
      </c>
      <c r="J41" s="34">
        <v>0.53480000000000005</v>
      </c>
    </row>
    <row r="42" spans="2:10" x14ac:dyDescent="0.25">
      <c r="B42" s="27">
        <v>720</v>
      </c>
      <c r="C42" s="27">
        <v>0</v>
      </c>
      <c r="D42" s="27">
        <v>0</v>
      </c>
      <c r="E42" s="27">
        <v>720</v>
      </c>
      <c r="F42" s="27">
        <v>-50</v>
      </c>
      <c r="G42" s="27">
        <v>-500</v>
      </c>
      <c r="H42" s="34">
        <v>1.2904</v>
      </c>
      <c r="I42" s="34">
        <v>1.2904</v>
      </c>
      <c r="J42" s="34">
        <v>0.5494</v>
      </c>
    </row>
    <row r="43" spans="2:10" x14ac:dyDescent="0.25">
      <c r="B43" s="27">
        <v>750</v>
      </c>
      <c r="C43" s="27">
        <v>0</v>
      </c>
      <c r="D43" s="27">
        <v>0</v>
      </c>
      <c r="E43" s="27">
        <v>750</v>
      </c>
      <c r="F43" s="27">
        <v>-50</v>
      </c>
      <c r="G43" s="27">
        <v>-500</v>
      </c>
      <c r="H43" s="34">
        <v>1.3442000000000001</v>
      </c>
      <c r="I43" s="34">
        <v>1.3442000000000001</v>
      </c>
      <c r="J43" s="34">
        <v>0.5645</v>
      </c>
    </row>
    <row r="44" spans="2:10" x14ac:dyDescent="0.25">
      <c r="B44" s="27">
        <v>780</v>
      </c>
      <c r="C44" s="27">
        <v>0</v>
      </c>
      <c r="D44" s="27">
        <v>0</v>
      </c>
      <c r="E44" s="27">
        <v>780</v>
      </c>
      <c r="F44" s="27">
        <v>-50</v>
      </c>
      <c r="G44" s="27">
        <v>-500</v>
      </c>
      <c r="H44" s="34">
        <v>1.3979999999999999</v>
      </c>
      <c r="I44" s="34">
        <v>1.3979999999999999</v>
      </c>
      <c r="J44" s="34">
        <v>0.57999999999999996</v>
      </c>
    </row>
    <row r="45" spans="2:10" x14ac:dyDescent="0.25">
      <c r="B45" s="27">
        <v>810</v>
      </c>
      <c r="C45" s="27">
        <v>0</v>
      </c>
      <c r="D45" s="27">
        <v>0</v>
      </c>
      <c r="E45" s="27">
        <v>810</v>
      </c>
      <c r="F45" s="27">
        <v>-50</v>
      </c>
      <c r="G45" s="27">
        <v>-500</v>
      </c>
      <c r="H45" s="34">
        <v>1.4517</v>
      </c>
      <c r="I45" s="34">
        <v>1.4517</v>
      </c>
      <c r="J45" s="34">
        <v>0.59599999999999997</v>
      </c>
    </row>
    <row r="46" spans="2:10" x14ac:dyDescent="0.25">
      <c r="B46" s="27">
        <v>840</v>
      </c>
      <c r="C46" s="27">
        <v>0</v>
      </c>
      <c r="D46" s="27">
        <v>0</v>
      </c>
      <c r="E46" s="27">
        <v>840</v>
      </c>
      <c r="F46" s="27">
        <v>-50</v>
      </c>
      <c r="G46" s="27">
        <v>-500</v>
      </c>
      <c r="H46" s="34">
        <v>1.5055000000000001</v>
      </c>
      <c r="I46" s="34">
        <v>1.5055000000000001</v>
      </c>
      <c r="J46" s="34">
        <v>0.61229999999999996</v>
      </c>
    </row>
    <row r="47" spans="2:10" x14ac:dyDescent="0.25">
      <c r="B47" s="27">
        <v>870</v>
      </c>
      <c r="C47" s="27">
        <v>0</v>
      </c>
      <c r="D47" s="27">
        <v>0</v>
      </c>
      <c r="E47" s="27">
        <v>870</v>
      </c>
      <c r="F47" s="27">
        <v>-50</v>
      </c>
      <c r="G47" s="27">
        <v>-500</v>
      </c>
      <c r="H47" s="34">
        <v>1.5592999999999999</v>
      </c>
      <c r="I47" s="34">
        <v>1.5592999999999999</v>
      </c>
      <c r="J47" s="34">
        <v>0.629</v>
      </c>
    </row>
    <row r="48" spans="2:10" x14ac:dyDescent="0.25">
      <c r="B48" s="27">
        <v>900</v>
      </c>
      <c r="C48" s="27">
        <v>0</v>
      </c>
      <c r="D48" s="27">
        <v>0</v>
      </c>
      <c r="E48" s="27">
        <v>900</v>
      </c>
      <c r="F48" s="27">
        <v>-50</v>
      </c>
      <c r="G48" s="27">
        <v>-500</v>
      </c>
      <c r="H48" s="34">
        <v>1.613</v>
      </c>
      <c r="I48" s="34">
        <v>1.613</v>
      </c>
      <c r="J48" s="34">
        <v>0.6462</v>
      </c>
    </row>
    <row r="49" spans="2:10" x14ac:dyDescent="0.25">
      <c r="B49" s="27">
        <v>930</v>
      </c>
      <c r="C49" s="27">
        <v>0</v>
      </c>
      <c r="D49" s="27">
        <v>0</v>
      </c>
      <c r="E49" s="27">
        <v>930</v>
      </c>
      <c r="F49" s="27">
        <v>-50</v>
      </c>
      <c r="G49" s="27">
        <v>-500</v>
      </c>
      <c r="H49" s="34">
        <v>1.6668000000000001</v>
      </c>
      <c r="I49" s="34">
        <v>1.6668000000000001</v>
      </c>
      <c r="J49" s="34">
        <v>0.66369999999999996</v>
      </c>
    </row>
    <row r="50" spans="2:10" x14ac:dyDescent="0.25">
      <c r="B50" s="27">
        <v>960</v>
      </c>
      <c r="C50" s="27">
        <v>0</v>
      </c>
      <c r="D50" s="27">
        <v>0</v>
      </c>
      <c r="E50" s="27">
        <v>960</v>
      </c>
      <c r="F50" s="27">
        <v>-50</v>
      </c>
      <c r="G50" s="27">
        <v>-500</v>
      </c>
      <c r="H50" s="34">
        <v>1.7205999999999999</v>
      </c>
      <c r="I50" s="34">
        <v>1.7205999999999999</v>
      </c>
      <c r="J50" s="34">
        <v>0.68159999999999998</v>
      </c>
    </row>
    <row r="51" spans="2:10" x14ac:dyDescent="0.25">
      <c r="B51" s="27">
        <v>990</v>
      </c>
      <c r="C51" s="27">
        <v>0</v>
      </c>
      <c r="D51" s="27">
        <v>0</v>
      </c>
      <c r="E51" s="27">
        <v>990</v>
      </c>
      <c r="F51" s="27">
        <v>-50</v>
      </c>
      <c r="G51" s="27">
        <v>-500</v>
      </c>
      <c r="H51" s="34">
        <v>1.7743</v>
      </c>
      <c r="I51" s="34">
        <v>1.7743</v>
      </c>
      <c r="J51" s="34">
        <v>0.69989999999999997</v>
      </c>
    </row>
    <row r="52" spans="2:10" x14ac:dyDescent="0.25">
      <c r="B52" s="27">
        <v>1020</v>
      </c>
      <c r="C52" s="27">
        <v>1.33</v>
      </c>
      <c r="D52" s="27">
        <v>145</v>
      </c>
      <c r="E52" s="27">
        <v>1020</v>
      </c>
      <c r="F52" s="27">
        <v>-50.29</v>
      </c>
      <c r="G52" s="27">
        <v>-499.8</v>
      </c>
      <c r="H52" s="34">
        <v>1.8251999999999999</v>
      </c>
      <c r="I52" s="34">
        <v>1.8255999999999999</v>
      </c>
      <c r="J52" s="34">
        <v>0.71970000000000001</v>
      </c>
    </row>
    <row r="53" spans="2:10" x14ac:dyDescent="0.25">
      <c r="B53" s="27">
        <v>1050</v>
      </c>
      <c r="C53" s="27">
        <v>3.33</v>
      </c>
      <c r="D53" s="27">
        <v>145</v>
      </c>
      <c r="E53" s="27">
        <v>1049.97</v>
      </c>
      <c r="F53" s="27">
        <v>-51.28</v>
      </c>
      <c r="G53" s="27">
        <v>-499.1</v>
      </c>
      <c r="H53" s="34">
        <v>1.8718999999999999</v>
      </c>
      <c r="I53" s="34">
        <v>1.8745000000000001</v>
      </c>
      <c r="J53" s="34">
        <v>0.74439999999999995</v>
      </c>
    </row>
    <row r="54" spans="2:10" x14ac:dyDescent="0.25">
      <c r="B54" s="27">
        <v>1080</v>
      </c>
      <c r="C54" s="27">
        <v>5.33</v>
      </c>
      <c r="D54" s="27">
        <v>145</v>
      </c>
      <c r="E54" s="27">
        <v>1079.8800000000001</v>
      </c>
      <c r="F54" s="27">
        <v>-53.14</v>
      </c>
      <c r="G54" s="27">
        <v>-497.8</v>
      </c>
      <c r="H54" s="34">
        <v>1.9168000000000001</v>
      </c>
      <c r="I54" s="34">
        <v>1.9237</v>
      </c>
      <c r="J54" s="34">
        <v>0.77410000000000001</v>
      </c>
    </row>
    <row r="55" spans="2:10" x14ac:dyDescent="0.25">
      <c r="B55" s="27">
        <v>1110</v>
      </c>
      <c r="C55" s="27">
        <v>7.33</v>
      </c>
      <c r="D55" s="27">
        <v>145</v>
      </c>
      <c r="E55" s="27">
        <v>1109.7</v>
      </c>
      <c r="F55" s="27">
        <v>-55.85</v>
      </c>
      <c r="G55" s="27">
        <v>-495.9</v>
      </c>
      <c r="H55" s="34">
        <v>1.9598</v>
      </c>
      <c r="I55" s="34">
        <v>1.9736</v>
      </c>
      <c r="J55" s="34">
        <v>0.80869999999999997</v>
      </c>
    </row>
    <row r="56" spans="2:10" x14ac:dyDescent="0.25">
      <c r="B56" s="27">
        <v>1140</v>
      </c>
      <c r="C56" s="27">
        <v>9.33</v>
      </c>
      <c r="D56" s="27">
        <v>145</v>
      </c>
      <c r="E56" s="27">
        <v>1139.3800000000001</v>
      </c>
      <c r="F56" s="27">
        <v>-59.41</v>
      </c>
      <c r="G56" s="27">
        <v>-493.41</v>
      </c>
      <c r="H56" s="34">
        <v>2.0007999999999999</v>
      </c>
      <c r="I56" s="34">
        <v>2.0243000000000002</v>
      </c>
      <c r="J56" s="34">
        <v>0.8478</v>
      </c>
    </row>
    <row r="57" spans="2:10" x14ac:dyDescent="0.25">
      <c r="B57" s="27">
        <v>1170</v>
      </c>
      <c r="C57" s="27">
        <v>11.33</v>
      </c>
      <c r="D57" s="27">
        <v>145</v>
      </c>
      <c r="E57" s="27">
        <v>1168.8900000000001</v>
      </c>
      <c r="F57" s="27">
        <v>-63.82</v>
      </c>
      <c r="G57" s="27">
        <v>-490.33</v>
      </c>
      <c r="H57" s="34">
        <v>2.0398999999999998</v>
      </c>
      <c r="I57" s="34">
        <v>2.0764999999999998</v>
      </c>
      <c r="J57" s="34">
        <v>0.89100000000000001</v>
      </c>
    </row>
    <row r="58" spans="2:10" x14ac:dyDescent="0.25">
      <c r="B58" s="27">
        <v>1200</v>
      </c>
      <c r="C58" s="27">
        <v>13.33</v>
      </c>
      <c r="D58" s="27">
        <v>145</v>
      </c>
      <c r="E58" s="27">
        <v>1198.2</v>
      </c>
      <c r="F58" s="27">
        <v>-69.06</v>
      </c>
      <c r="G58" s="27">
        <v>-486.65</v>
      </c>
      <c r="H58" s="34">
        <v>2.0771000000000002</v>
      </c>
      <c r="I58" s="34">
        <v>2.1307</v>
      </c>
      <c r="J58" s="34">
        <v>0.93799999999999994</v>
      </c>
    </row>
    <row r="59" spans="2:10" x14ac:dyDescent="0.25">
      <c r="B59" s="27">
        <v>1230</v>
      </c>
      <c r="C59" s="27">
        <v>15.33</v>
      </c>
      <c r="D59" s="27">
        <v>145</v>
      </c>
      <c r="E59" s="27">
        <v>1227.27</v>
      </c>
      <c r="F59" s="27">
        <v>-75.14</v>
      </c>
      <c r="G59" s="27">
        <v>-482.39</v>
      </c>
      <c r="H59" s="34">
        <v>2.1122999999999998</v>
      </c>
      <c r="I59" s="34">
        <v>2.1875</v>
      </c>
      <c r="J59" s="34">
        <v>0.98839999999999995</v>
      </c>
    </row>
    <row r="60" spans="2:10" x14ac:dyDescent="0.25">
      <c r="B60" s="27">
        <v>1260</v>
      </c>
      <c r="C60" s="27">
        <v>17.329999999999998</v>
      </c>
      <c r="D60" s="27">
        <v>145</v>
      </c>
      <c r="E60" s="27">
        <v>1256.05</v>
      </c>
      <c r="F60" s="27">
        <v>-82.05</v>
      </c>
      <c r="G60" s="27">
        <v>-477.56</v>
      </c>
      <c r="H60" s="34">
        <v>2.1457000000000002</v>
      </c>
      <c r="I60" s="34">
        <v>2.2475000000000001</v>
      </c>
      <c r="J60" s="34">
        <v>1.0418000000000001</v>
      </c>
    </row>
    <row r="61" spans="2:10" x14ac:dyDescent="0.25">
      <c r="B61" s="27">
        <v>1290</v>
      </c>
      <c r="C61" s="27">
        <v>19.329999999999998</v>
      </c>
      <c r="D61" s="27">
        <v>145</v>
      </c>
      <c r="E61" s="27">
        <v>1284.53</v>
      </c>
      <c r="F61" s="27">
        <v>-89.78</v>
      </c>
      <c r="G61" s="27">
        <v>-472.14</v>
      </c>
      <c r="H61" s="34">
        <v>2.1770999999999998</v>
      </c>
      <c r="I61" s="34">
        <v>2.3115999999999999</v>
      </c>
      <c r="J61" s="34">
        <v>1.0980000000000001</v>
      </c>
    </row>
    <row r="62" spans="2:10" x14ac:dyDescent="0.25">
      <c r="B62" s="27">
        <v>1320</v>
      </c>
      <c r="C62" s="27">
        <v>21.33</v>
      </c>
      <c r="D62" s="27">
        <v>145</v>
      </c>
      <c r="E62" s="27">
        <v>1312.66</v>
      </c>
      <c r="F62" s="27">
        <v>-98.32</v>
      </c>
      <c r="G62" s="27">
        <v>-466.17</v>
      </c>
      <c r="H62" s="34">
        <v>2.2069000000000001</v>
      </c>
      <c r="I62" s="34">
        <v>2.3805999999999998</v>
      </c>
      <c r="J62" s="34">
        <v>1.1566000000000001</v>
      </c>
    </row>
    <row r="63" spans="2:10" x14ac:dyDescent="0.25">
      <c r="B63" s="27">
        <v>1350</v>
      </c>
      <c r="C63" s="27">
        <v>23.33</v>
      </c>
      <c r="D63" s="27">
        <v>145</v>
      </c>
      <c r="E63" s="27">
        <v>1340.41</v>
      </c>
      <c r="F63" s="27">
        <v>-107.66</v>
      </c>
      <c r="G63" s="27">
        <v>-459.63</v>
      </c>
      <c r="H63" s="34">
        <v>2.2349000000000001</v>
      </c>
      <c r="I63" s="34">
        <v>2.4552</v>
      </c>
      <c r="J63" s="34">
        <v>1.2174</v>
      </c>
    </row>
    <row r="64" spans="2:10" x14ac:dyDescent="0.25">
      <c r="B64" s="27">
        <v>1380</v>
      </c>
      <c r="C64" s="27">
        <v>25.33</v>
      </c>
      <c r="D64" s="27">
        <v>145</v>
      </c>
      <c r="E64" s="27">
        <v>1367.74</v>
      </c>
      <c r="F64" s="27">
        <v>-117.78</v>
      </c>
      <c r="G64" s="27">
        <v>-452.54</v>
      </c>
      <c r="H64" s="34">
        <v>2.2614000000000001</v>
      </c>
      <c r="I64" s="34">
        <v>2.5363000000000002</v>
      </c>
      <c r="J64" s="34">
        <v>1.28</v>
      </c>
    </row>
    <row r="65" spans="2:10" x14ac:dyDescent="0.25">
      <c r="B65" s="27">
        <v>1410</v>
      </c>
      <c r="C65" s="27">
        <v>27.33</v>
      </c>
      <c r="D65" s="27">
        <v>145</v>
      </c>
      <c r="E65" s="27">
        <v>1394.63</v>
      </c>
      <c r="F65" s="27">
        <v>-128.68</v>
      </c>
      <c r="G65" s="27">
        <v>-444.91</v>
      </c>
      <c r="H65" s="34">
        <v>2.2864</v>
      </c>
      <c r="I65" s="34">
        <v>2.6246999999999998</v>
      </c>
      <c r="J65" s="34">
        <v>1.3442000000000001</v>
      </c>
    </row>
    <row r="66" spans="2:10" x14ac:dyDescent="0.25">
      <c r="B66" s="27">
        <v>1440</v>
      </c>
      <c r="C66" s="27">
        <v>29.33</v>
      </c>
      <c r="D66" s="27">
        <v>145</v>
      </c>
      <c r="E66" s="27">
        <v>1421.03</v>
      </c>
      <c r="F66" s="27">
        <v>-140.34</v>
      </c>
      <c r="G66" s="27">
        <v>-436.74</v>
      </c>
      <c r="H66" s="34">
        <v>2.3100999999999998</v>
      </c>
      <c r="I66" s="34">
        <v>2.7210000000000001</v>
      </c>
      <c r="J66" s="34">
        <v>1.4098999999999999</v>
      </c>
    </row>
    <row r="67" spans="2:10" x14ac:dyDescent="0.25">
      <c r="B67" s="27">
        <v>1470</v>
      </c>
      <c r="C67" s="27">
        <v>31.33</v>
      </c>
      <c r="D67" s="27">
        <v>145</v>
      </c>
      <c r="E67" s="27">
        <v>1446.93</v>
      </c>
      <c r="F67" s="27">
        <v>-152.75</v>
      </c>
      <c r="G67" s="27">
        <v>-428.05</v>
      </c>
      <c r="H67" s="34">
        <v>2.3325</v>
      </c>
      <c r="I67" s="34">
        <v>2.8260000000000001</v>
      </c>
      <c r="J67" s="34">
        <v>1.4767999999999999</v>
      </c>
    </row>
    <row r="68" spans="2:10" x14ac:dyDescent="0.25">
      <c r="B68" s="27">
        <v>1500</v>
      </c>
      <c r="C68" s="27">
        <v>33.33</v>
      </c>
      <c r="D68" s="27">
        <v>145</v>
      </c>
      <c r="E68" s="27">
        <v>1472.28</v>
      </c>
      <c r="F68" s="27">
        <v>-165.89</v>
      </c>
      <c r="G68" s="27">
        <v>-418.85</v>
      </c>
      <c r="H68" s="34">
        <v>2.3538999999999999</v>
      </c>
      <c r="I68" s="34">
        <v>2.9403000000000001</v>
      </c>
      <c r="J68" s="34">
        <v>1.5448</v>
      </c>
    </row>
    <row r="69" spans="2:10" x14ac:dyDescent="0.25">
      <c r="B69" s="27">
        <v>1530</v>
      </c>
      <c r="C69" s="27">
        <v>35.33</v>
      </c>
      <c r="D69" s="27">
        <v>145</v>
      </c>
      <c r="E69" s="27">
        <v>1497.05</v>
      </c>
      <c r="F69" s="27">
        <v>-179.75</v>
      </c>
      <c r="G69" s="27">
        <v>-409.15</v>
      </c>
      <c r="H69" s="34">
        <v>2.3742999999999999</v>
      </c>
      <c r="I69" s="34">
        <v>3.0644999999999998</v>
      </c>
      <c r="J69" s="34">
        <v>1.6135999999999999</v>
      </c>
    </row>
    <row r="70" spans="2:10" x14ac:dyDescent="0.25">
      <c r="B70" s="27">
        <v>1560</v>
      </c>
      <c r="C70" s="27">
        <v>37.33</v>
      </c>
      <c r="D70" s="27">
        <v>145</v>
      </c>
      <c r="E70" s="27">
        <v>1521.22</v>
      </c>
      <c r="F70" s="27">
        <v>-194.31</v>
      </c>
      <c r="G70" s="27">
        <v>-398.95</v>
      </c>
      <c r="H70" s="34">
        <v>2.3940000000000001</v>
      </c>
      <c r="I70" s="34">
        <v>3.1989000000000001</v>
      </c>
      <c r="J70" s="34">
        <v>1.6832</v>
      </c>
    </row>
    <row r="71" spans="2:10" x14ac:dyDescent="0.25">
      <c r="B71" s="27">
        <v>1590</v>
      </c>
      <c r="C71" s="27">
        <v>39.33</v>
      </c>
      <c r="D71" s="27">
        <v>145</v>
      </c>
      <c r="E71" s="27">
        <v>1544.75</v>
      </c>
      <c r="F71" s="27">
        <v>-209.55</v>
      </c>
      <c r="G71" s="27">
        <v>-388.28</v>
      </c>
      <c r="H71" s="34">
        <v>2.4131</v>
      </c>
      <c r="I71" s="34">
        <v>3.3441000000000001</v>
      </c>
      <c r="J71" s="34">
        <v>1.7533000000000001</v>
      </c>
    </row>
    <row r="72" spans="2:10" x14ac:dyDescent="0.25">
      <c r="B72" s="27">
        <v>1620</v>
      </c>
      <c r="C72" s="27">
        <v>41.33</v>
      </c>
      <c r="D72" s="27">
        <v>145</v>
      </c>
      <c r="E72" s="27">
        <v>1567.62</v>
      </c>
      <c r="F72" s="27">
        <v>-225.45</v>
      </c>
      <c r="G72" s="27">
        <v>-377.15</v>
      </c>
      <c r="H72" s="34">
        <v>2.4317000000000002</v>
      </c>
      <c r="I72" s="34">
        <v>3.5</v>
      </c>
      <c r="J72" s="34">
        <v>1.8239000000000001</v>
      </c>
    </row>
    <row r="73" spans="2:10" x14ac:dyDescent="0.25">
      <c r="B73" s="27">
        <v>1650</v>
      </c>
      <c r="C73" s="27">
        <v>43.33</v>
      </c>
      <c r="D73" s="27">
        <v>145</v>
      </c>
      <c r="E73" s="27">
        <v>1589.79</v>
      </c>
      <c r="F73" s="27">
        <v>-242</v>
      </c>
      <c r="G73" s="27">
        <v>-365.56</v>
      </c>
      <c r="H73" s="34">
        <v>2.4500999999999999</v>
      </c>
      <c r="I73" s="34">
        <v>3.6671</v>
      </c>
      <c r="J73" s="34">
        <v>1.8949</v>
      </c>
    </row>
    <row r="74" spans="2:10" x14ac:dyDescent="0.25">
      <c r="B74" s="27">
        <v>1680</v>
      </c>
      <c r="C74" s="27">
        <v>45.33</v>
      </c>
      <c r="D74" s="27">
        <v>145</v>
      </c>
      <c r="E74" s="27">
        <v>1611.25</v>
      </c>
      <c r="F74" s="27">
        <v>-259.17</v>
      </c>
      <c r="G74" s="27">
        <v>-353.54</v>
      </c>
      <c r="H74" s="34">
        <v>2.4683000000000002</v>
      </c>
      <c r="I74" s="34">
        <v>3.8452999999999999</v>
      </c>
      <c r="J74" s="34">
        <v>1.966</v>
      </c>
    </row>
    <row r="75" spans="2:10" x14ac:dyDescent="0.25">
      <c r="B75" s="27">
        <v>1710</v>
      </c>
      <c r="C75" s="27">
        <v>47.33</v>
      </c>
      <c r="D75" s="27">
        <v>145</v>
      </c>
      <c r="E75" s="27">
        <v>1631.97</v>
      </c>
      <c r="F75" s="27">
        <v>-276.95</v>
      </c>
      <c r="G75" s="27">
        <v>-341.09</v>
      </c>
      <c r="H75" s="34">
        <v>2.4864999999999999</v>
      </c>
      <c r="I75" s="34">
        <v>4.0345000000000004</v>
      </c>
      <c r="J75" s="34">
        <v>2.0373999999999999</v>
      </c>
    </row>
    <row r="76" spans="2:10" x14ac:dyDescent="0.25">
      <c r="B76" s="27">
        <v>1740</v>
      </c>
      <c r="C76" s="27">
        <v>49.33</v>
      </c>
      <c r="D76" s="27">
        <v>145</v>
      </c>
      <c r="E76" s="27">
        <v>1651.91</v>
      </c>
      <c r="F76" s="27">
        <v>-295.3</v>
      </c>
      <c r="G76" s="27">
        <v>-328.24</v>
      </c>
      <c r="H76" s="34">
        <v>2.5049000000000001</v>
      </c>
      <c r="I76" s="34">
        <v>4.2347999999999999</v>
      </c>
      <c r="J76" s="34">
        <v>2.1086999999999998</v>
      </c>
    </row>
    <row r="77" spans="2:10" x14ac:dyDescent="0.25">
      <c r="B77" s="27">
        <v>1770</v>
      </c>
      <c r="C77" s="27">
        <v>51.33</v>
      </c>
      <c r="D77" s="27">
        <v>145</v>
      </c>
      <c r="E77" s="27">
        <v>1671.06</v>
      </c>
      <c r="F77" s="27">
        <v>-314.22000000000003</v>
      </c>
      <c r="G77" s="27">
        <v>-314.99</v>
      </c>
      <c r="H77" s="34">
        <v>2.5236999999999998</v>
      </c>
      <c r="I77" s="34">
        <v>4.4459999999999997</v>
      </c>
      <c r="J77" s="34">
        <v>2.1800000000000002</v>
      </c>
    </row>
    <row r="78" spans="2:10" x14ac:dyDescent="0.25">
      <c r="B78" s="27">
        <v>1800</v>
      </c>
      <c r="C78" s="27">
        <v>53.33</v>
      </c>
      <c r="D78" s="27">
        <v>145</v>
      </c>
      <c r="E78" s="27">
        <v>1689.39</v>
      </c>
      <c r="F78" s="27">
        <v>-333.67</v>
      </c>
      <c r="G78" s="27">
        <v>-301.37</v>
      </c>
      <c r="H78" s="34">
        <v>2.5428999999999999</v>
      </c>
      <c r="I78" s="34">
        <v>4.6677</v>
      </c>
      <c r="J78" s="34">
        <v>2.2511999999999999</v>
      </c>
    </row>
    <row r="79" spans="2:10" x14ac:dyDescent="0.25">
      <c r="B79" s="27">
        <v>1830</v>
      </c>
      <c r="C79" s="27">
        <v>55.33</v>
      </c>
      <c r="D79" s="27">
        <v>145</v>
      </c>
      <c r="E79" s="27">
        <v>1706.89</v>
      </c>
      <c r="F79" s="27">
        <v>-353.63</v>
      </c>
      <c r="G79" s="27">
        <v>-287.39999999999998</v>
      </c>
      <c r="H79" s="34">
        <v>2.5627</v>
      </c>
      <c r="I79" s="34">
        <v>4.8997999999999999</v>
      </c>
      <c r="J79" s="34">
        <v>2.3222999999999998</v>
      </c>
    </row>
    <row r="80" spans="2:10" x14ac:dyDescent="0.25">
      <c r="B80" s="27">
        <v>1860</v>
      </c>
      <c r="C80" s="27">
        <v>57.33</v>
      </c>
      <c r="D80" s="27">
        <v>145</v>
      </c>
      <c r="E80" s="27">
        <v>1723.52</v>
      </c>
      <c r="F80" s="27">
        <v>-374.08</v>
      </c>
      <c r="G80" s="27">
        <v>-273.08</v>
      </c>
      <c r="H80" s="34">
        <v>2.5832000000000002</v>
      </c>
      <c r="I80" s="34">
        <v>5.1417999999999999</v>
      </c>
      <c r="J80" s="34">
        <v>2.3929999999999998</v>
      </c>
    </row>
    <row r="81" spans="2:10" x14ac:dyDescent="0.25">
      <c r="B81" s="27">
        <v>1890</v>
      </c>
      <c r="C81" s="27">
        <v>59.33</v>
      </c>
      <c r="D81" s="27">
        <v>145</v>
      </c>
      <c r="E81" s="27">
        <v>1739.27</v>
      </c>
      <c r="F81" s="27">
        <v>-394.99</v>
      </c>
      <c r="G81" s="27">
        <v>-258.43</v>
      </c>
      <c r="H81" s="34">
        <v>2.6046</v>
      </c>
      <c r="I81" s="34">
        <v>5.3935000000000004</v>
      </c>
      <c r="J81" s="34">
        <v>2.4634999999999998</v>
      </c>
    </row>
    <row r="82" spans="2:10" x14ac:dyDescent="0.25">
      <c r="B82" s="27">
        <v>1920</v>
      </c>
      <c r="C82" s="27">
        <v>61.33</v>
      </c>
      <c r="D82" s="27">
        <v>145</v>
      </c>
      <c r="E82" s="27">
        <v>1754.12</v>
      </c>
      <c r="F82" s="27">
        <v>-416.35</v>
      </c>
      <c r="G82" s="27">
        <v>-243.48</v>
      </c>
      <c r="H82" s="34">
        <v>2.6267999999999998</v>
      </c>
      <c r="I82" s="34">
        <v>5.6544999999999996</v>
      </c>
      <c r="J82" s="34">
        <v>2.5335999999999999</v>
      </c>
    </row>
    <row r="83" spans="2:10" x14ac:dyDescent="0.25">
      <c r="B83" s="27">
        <v>1950</v>
      </c>
      <c r="C83" s="27">
        <v>63.33</v>
      </c>
      <c r="D83" s="27">
        <v>145</v>
      </c>
      <c r="E83" s="27">
        <v>1768.05</v>
      </c>
      <c r="F83" s="27">
        <v>-438.11</v>
      </c>
      <c r="G83" s="27">
        <v>-228.24</v>
      </c>
      <c r="H83" s="34">
        <v>2.65</v>
      </c>
      <c r="I83" s="34">
        <v>5.9241000000000001</v>
      </c>
      <c r="J83" s="34">
        <v>2.6032999999999999</v>
      </c>
    </row>
    <row r="84" spans="2:10" x14ac:dyDescent="0.25">
      <c r="B84" s="27">
        <v>1980</v>
      </c>
      <c r="C84" s="27">
        <v>65.33</v>
      </c>
      <c r="D84" s="27">
        <v>145</v>
      </c>
      <c r="E84" s="27">
        <v>1781.04</v>
      </c>
      <c r="F84" s="27">
        <v>-460.26</v>
      </c>
      <c r="G84" s="27">
        <v>-212.73</v>
      </c>
      <c r="H84" s="34">
        <v>2.6743000000000001</v>
      </c>
      <c r="I84" s="34">
        <v>6.2020999999999997</v>
      </c>
      <c r="J84" s="34">
        <v>2.6726000000000001</v>
      </c>
    </row>
    <row r="85" spans="2:10" x14ac:dyDescent="0.25">
      <c r="B85" s="27">
        <v>2010</v>
      </c>
      <c r="C85" s="27">
        <v>67.33</v>
      </c>
      <c r="D85" s="27">
        <v>145</v>
      </c>
      <c r="E85" s="27">
        <v>1793.09</v>
      </c>
      <c r="F85" s="27">
        <v>-482.76</v>
      </c>
      <c r="G85" s="27">
        <v>-196.98</v>
      </c>
      <c r="H85" s="34">
        <v>2.6997</v>
      </c>
      <c r="I85" s="34">
        <v>6.4878999999999998</v>
      </c>
      <c r="J85" s="34">
        <v>2.7414999999999998</v>
      </c>
    </row>
    <row r="86" spans="2:10" x14ac:dyDescent="0.25">
      <c r="B86" s="27">
        <v>2040</v>
      </c>
      <c r="C86" s="27">
        <v>69.33</v>
      </c>
      <c r="D86" s="27">
        <v>145</v>
      </c>
      <c r="E86" s="27">
        <v>1804.16</v>
      </c>
      <c r="F86" s="27">
        <v>-505.6</v>
      </c>
      <c r="G86" s="27">
        <v>-180.99</v>
      </c>
      <c r="H86" s="34">
        <v>2.7262</v>
      </c>
      <c r="I86" s="34">
        <v>6.7809999999999997</v>
      </c>
      <c r="J86" s="34">
        <v>2.8098000000000001</v>
      </c>
    </row>
    <row r="87" spans="2:10" x14ac:dyDescent="0.25">
      <c r="B87" s="27">
        <v>2070</v>
      </c>
      <c r="C87" s="27">
        <v>71.33</v>
      </c>
      <c r="D87" s="27">
        <v>145</v>
      </c>
      <c r="E87" s="27">
        <v>1814.26</v>
      </c>
      <c r="F87" s="27">
        <v>-528.74</v>
      </c>
      <c r="G87" s="27">
        <v>-164.78</v>
      </c>
      <c r="H87" s="34">
        <v>2.7538</v>
      </c>
      <c r="I87" s="34">
        <v>7.0808</v>
      </c>
      <c r="J87" s="34">
        <v>2.8776000000000002</v>
      </c>
    </row>
    <row r="88" spans="2:10" x14ac:dyDescent="0.25">
      <c r="B88" s="27">
        <v>2100</v>
      </c>
      <c r="C88" s="27">
        <v>73.33</v>
      </c>
      <c r="D88" s="27">
        <v>145</v>
      </c>
      <c r="E88" s="27">
        <v>1823.37</v>
      </c>
      <c r="F88" s="27">
        <v>-552.15</v>
      </c>
      <c r="G88" s="27">
        <v>-148.38999999999999</v>
      </c>
      <c r="H88" s="34">
        <v>2.7825000000000002</v>
      </c>
      <c r="I88" s="34">
        <v>7.3868999999999998</v>
      </c>
      <c r="J88" s="34">
        <v>2.9449000000000001</v>
      </c>
    </row>
    <row r="89" spans="2:10" x14ac:dyDescent="0.25">
      <c r="B89" s="27">
        <v>2130</v>
      </c>
      <c r="C89" s="27">
        <v>75.33</v>
      </c>
      <c r="D89" s="27">
        <v>145</v>
      </c>
      <c r="E89" s="27">
        <v>1831.47</v>
      </c>
      <c r="F89" s="27">
        <v>-575.80999999999995</v>
      </c>
      <c r="G89" s="27">
        <v>-131.82</v>
      </c>
      <c r="H89" s="34">
        <v>2.8123999999999998</v>
      </c>
      <c r="I89" s="34">
        <v>7.6985000000000001</v>
      </c>
      <c r="J89" s="34">
        <v>3.0116000000000001</v>
      </c>
    </row>
    <row r="90" spans="2:10" x14ac:dyDescent="0.25">
      <c r="B90" s="27">
        <v>2160</v>
      </c>
      <c r="C90" s="27">
        <v>77</v>
      </c>
      <c r="D90" s="27">
        <v>145</v>
      </c>
      <c r="E90" s="27">
        <v>1838.64</v>
      </c>
      <c r="F90" s="27">
        <v>-599.66999999999996</v>
      </c>
      <c r="G90" s="27">
        <v>-115.11</v>
      </c>
      <c r="H90" s="34">
        <v>2.8538999999999999</v>
      </c>
      <c r="I90" s="34">
        <v>8.0151000000000003</v>
      </c>
      <c r="J90" s="34">
        <v>3.0680999999999998</v>
      </c>
    </row>
    <row r="91" spans="2:10" x14ac:dyDescent="0.25">
      <c r="B91" s="27">
        <v>2190</v>
      </c>
      <c r="C91" s="27">
        <v>77</v>
      </c>
      <c r="D91" s="27">
        <v>145</v>
      </c>
      <c r="E91" s="27">
        <v>1845.39</v>
      </c>
      <c r="F91" s="27">
        <v>-623.62</v>
      </c>
      <c r="G91" s="27">
        <v>-98.35</v>
      </c>
      <c r="H91" s="34">
        <v>2.9502000000000002</v>
      </c>
      <c r="I91" s="34">
        <v>8.3351000000000006</v>
      </c>
      <c r="J91" s="34">
        <v>3.0749</v>
      </c>
    </row>
    <row r="92" spans="2:10" x14ac:dyDescent="0.25">
      <c r="B92" s="27">
        <v>2220</v>
      </c>
      <c r="C92" s="27">
        <v>77</v>
      </c>
      <c r="D92" s="27">
        <v>145</v>
      </c>
      <c r="E92" s="27">
        <v>1852.14</v>
      </c>
      <c r="F92" s="27">
        <v>-647.55999999999995</v>
      </c>
      <c r="G92" s="27">
        <v>-81.58</v>
      </c>
      <c r="H92" s="34">
        <v>3.0478000000000001</v>
      </c>
      <c r="I92" s="34">
        <v>8.6574000000000009</v>
      </c>
      <c r="J92" s="34">
        <v>3.0819000000000001</v>
      </c>
    </row>
    <row r="93" spans="2:10" x14ac:dyDescent="0.25">
      <c r="B93" s="27">
        <v>2250</v>
      </c>
      <c r="C93" s="27">
        <v>77</v>
      </c>
      <c r="D93" s="27">
        <v>145</v>
      </c>
      <c r="E93" s="27">
        <v>1858.89</v>
      </c>
      <c r="F93" s="27">
        <v>-671.51</v>
      </c>
      <c r="G93" s="27">
        <v>-64.819999999999993</v>
      </c>
      <c r="H93" s="34">
        <v>3.1465999999999998</v>
      </c>
      <c r="I93" s="34">
        <v>8.9817</v>
      </c>
      <c r="J93" s="34">
        <v>3.0891000000000002</v>
      </c>
    </row>
    <row r="94" spans="2:10" x14ac:dyDescent="0.25">
      <c r="B94" s="27">
        <v>2280</v>
      </c>
      <c r="C94" s="27">
        <v>77</v>
      </c>
      <c r="D94" s="27">
        <v>145</v>
      </c>
      <c r="E94" s="27">
        <v>1865.64</v>
      </c>
      <c r="F94" s="27">
        <v>-695.45</v>
      </c>
      <c r="G94" s="27">
        <v>-48.05</v>
      </c>
      <c r="H94" s="34">
        <v>3.2465000000000002</v>
      </c>
      <c r="I94" s="34">
        <v>9.3079000000000001</v>
      </c>
      <c r="J94" s="34">
        <v>3.0966</v>
      </c>
    </row>
    <row r="95" spans="2:10" x14ac:dyDescent="0.25">
      <c r="B95" s="27">
        <v>2310</v>
      </c>
      <c r="C95" s="27">
        <v>77</v>
      </c>
      <c r="D95" s="27">
        <v>145</v>
      </c>
      <c r="E95" s="27">
        <v>1872.38</v>
      </c>
      <c r="F95" s="27">
        <v>-719.4</v>
      </c>
      <c r="G95" s="27">
        <v>-31.28</v>
      </c>
      <c r="H95" s="34">
        <v>3.3473999999999999</v>
      </c>
      <c r="I95" s="34">
        <v>9.6356000000000002</v>
      </c>
      <c r="J95" s="34">
        <v>3.1042000000000001</v>
      </c>
    </row>
    <row r="96" spans="2:10" x14ac:dyDescent="0.25">
      <c r="B96" s="27">
        <v>2340</v>
      </c>
      <c r="C96" s="27">
        <v>77</v>
      </c>
      <c r="D96" s="27">
        <v>145</v>
      </c>
      <c r="E96" s="27">
        <v>1879.13</v>
      </c>
      <c r="F96" s="27">
        <v>-743.34</v>
      </c>
      <c r="G96" s="27">
        <v>-14.52</v>
      </c>
      <c r="H96" s="34">
        <v>3.4491999999999998</v>
      </c>
      <c r="I96" s="34">
        <v>9.9648000000000003</v>
      </c>
      <c r="J96" s="34">
        <v>3.1120000000000001</v>
      </c>
    </row>
    <row r="97" spans="2:10" x14ac:dyDescent="0.25">
      <c r="B97" s="27">
        <v>2370</v>
      </c>
      <c r="C97" s="27">
        <v>77</v>
      </c>
      <c r="D97" s="27">
        <v>145</v>
      </c>
      <c r="E97" s="27">
        <v>1885.88</v>
      </c>
      <c r="F97" s="27">
        <v>-767.29</v>
      </c>
      <c r="G97" s="27">
        <v>2.25</v>
      </c>
      <c r="H97" s="34">
        <v>3.5518000000000001</v>
      </c>
      <c r="I97" s="34">
        <v>10.295400000000001</v>
      </c>
      <c r="J97" s="34">
        <v>3.12</v>
      </c>
    </row>
    <row r="98" spans="2:10" x14ac:dyDescent="0.25">
      <c r="B98" s="27">
        <v>2400</v>
      </c>
      <c r="C98" s="27">
        <v>77</v>
      </c>
      <c r="D98" s="27">
        <v>145</v>
      </c>
      <c r="E98" s="27">
        <v>1892.63</v>
      </c>
      <c r="F98" s="27">
        <v>-791.23</v>
      </c>
      <c r="G98" s="27">
        <v>19.02</v>
      </c>
      <c r="H98" s="34">
        <v>3.6551999999999998</v>
      </c>
      <c r="I98" s="34">
        <v>10.6271</v>
      </c>
      <c r="J98" s="34">
        <v>3.1282000000000001</v>
      </c>
    </row>
    <row r="99" spans="2:10" x14ac:dyDescent="0.25">
      <c r="B99" s="27">
        <v>2430</v>
      </c>
      <c r="C99" s="27">
        <v>77</v>
      </c>
      <c r="D99" s="27">
        <v>145</v>
      </c>
      <c r="E99" s="27">
        <v>1899.38</v>
      </c>
      <c r="F99" s="27">
        <v>-815.18</v>
      </c>
      <c r="G99" s="27">
        <v>35.78</v>
      </c>
      <c r="H99" s="34">
        <v>3.7593000000000001</v>
      </c>
      <c r="I99" s="34">
        <v>10.96</v>
      </c>
      <c r="J99" s="34">
        <v>3.1364999999999998</v>
      </c>
    </row>
    <row r="100" spans="2:10" x14ac:dyDescent="0.25">
      <c r="B100" s="27">
        <v>2460</v>
      </c>
      <c r="C100" s="27">
        <v>77</v>
      </c>
      <c r="D100" s="27">
        <v>145</v>
      </c>
      <c r="E100" s="27">
        <v>1906.13</v>
      </c>
      <c r="F100" s="27">
        <v>-839.12</v>
      </c>
      <c r="G100" s="27">
        <v>52.55</v>
      </c>
      <c r="H100" s="34">
        <v>3.8641000000000001</v>
      </c>
      <c r="I100" s="34">
        <v>11.293799999999999</v>
      </c>
      <c r="J100" s="34">
        <v>3.1450999999999998</v>
      </c>
    </row>
    <row r="101" spans="2:10" x14ac:dyDescent="0.25">
      <c r="B101" s="27">
        <v>2490</v>
      </c>
      <c r="C101" s="27">
        <v>77</v>
      </c>
      <c r="D101" s="27">
        <v>145</v>
      </c>
      <c r="E101" s="27">
        <v>1912.88</v>
      </c>
      <c r="F101" s="27">
        <v>-863.07</v>
      </c>
      <c r="G101" s="27">
        <v>69.319999999999993</v>
      </c>
      <c r="H101" s="34">
        <v>3.9693999999999998</v>
      </c>
      <c r="I101" s="34">
        <v>11.6286</v>
      </c>
      <c r="J101" s="34">
        <v>3.1539000000000001</v>
      </c>
    </row>
    <row r="102" spans="2:10" x14ac:dyDescent="0.25">
      <c r="B102" s="27">
        <v>2520</v>
      </c>
      <c r="C102" s="27">
        <v>77</v>
      </c>
      <c r="D102" s="27">
        <v>145</v>
      </c>
      <c r="E102" s="27">
        <v>1919.62</v>
      </c>
      <c r="F102" s="27">
        <v>-887.01</v>
      </c>
      <c r="G102" s="27">
        <v>86.08</v>
      </c>
      <c r="H102" s="34">
        <v>4.0753000000000004</v>
      </c>
      <c r="I102" s="34">
        <v>11.9641</v>
      </c>
      <c r="J102" s="34">
        <v>3.1629</v>
      </c>
    </row>
    <row r="103" spans="2:10" x14ac:dyDescent="0.25">
      <c r="B103" s="27">
        <v>2550</v>
      </c>
      <c r="C103" s="27">
        <v>77</v>
      </c>
      <c r="D103" s="27">
        <v>145</v>
      </c>
      <c r="E103" s="27">
        <v>1926.37</v>
      </c>
      <c r="F103" s="27">
        <v>-910.96</v>
      </c>
      <c r="G103" s="27">
        <v>102.85</v>
      </c>
      <c r="H103" s="34">
        <v>4.1817000000000002</v>
      </c>
      <c r="I103" s="34">
        <v>12.3005</v>
      </c>
      <c r="J103" s="34">
        <v>3.1720999999999999</v>
      </c>
    </row>
    <row r="104" spans="2:10" x14ac:dyDescent="0.25">
      <c r="B104" s="27">
        <v>2580</v>
      </c>
      <c r="C104" s="27">
        <v>77</v>
      </c>
      <c r="D104" s="27">
        <v>145</v>
      </c>
      <c r="E104" s="27">
        <v>1933.12</v>
      </c>
      <c r="F104" s="27">
        <v>-934.9</v>
      </c>
      <c r="G104" s="27">
        <v>119.61</v>
      </c>
      <c r="H104" s="34">
        <v>4.2885</v>
      </c>
      <c r="I104" s="34">
        <v>12.637600000000001</v>
      </c>
      <c r="J104" s="34">
        <v>3.1815000000000002</v>
      </c>
    </row>
    <row r="105" spans="2:10" x14ac:dyDescent="0.25">
      <c r="B105" s="27">
        <v>2610</v>
      </c>
      <c r="C105" s="27">
        <v>77</v>
      </c>
      <c r="D105" s="27">
        <v>145</v>
      </c>
      <c r="E105" s="27">
        <v>1939.87</v>
      </c>
      <c r="F105" s="27">
        <v>-958.85</v>
      </c>
      <c r="G105" s="27">
        <v>136.38</v>
      </c>
      <c r="H105" s="34">
        <v>4.3958000000000004</v>
      </c>
      <c r="I105" s="34">
        <v>12.975300000000001</v>
      </c>
      <c r="J105" s="34">
        <v>3.1911</v>
      </c>
    </row>
    <row r="106" spans="2:10" x14ac:dyDescent="0.25">
      <c r="B106" s="27">
        <v>2640</v>
      </c>
      <c r="C106" s="27">
        <v>77</v>
      </c>
      <c r="D106" s="27">
        <v>145</v>
      </c>
      <c r="E106" s="27">
        <v>1946.62</v>
      </c>
      <c r="F106" s="27">
        <v>-982.79</v>
      </c>
      <c r="G106" s="27">
        <v>153.15</v>
      </c>
      <c r="H106" s="34">
        <v>4.5034999999999998</v>
      </c>
      <c r="I106" s="34">
        <v>13.313599999999999</v>
      </c>
      <c r="J106" s="34">
        <v>3.2008999999999999</v>
      </c>
    </row>
    <row r="107" spans="2:10" x14ac:dyDescent="0.25">
      <c r="B107" s="27">
        <v>2655</v>
      </c>
      <c r="C107" s="27">
        <v>77</v>
      </c>
      <c r="D107" s="27">
        <v>145</v>
      </c>
      <c r="E107" s="27">
        <v>1949.99</v>
      </c>
      <c r="F107" s="27">
        <v>-994.76</v>
      </c>
      <c r="G107" s="27">
        <v>161.53</v>
      </c>
      <c r="H107" s="34">
        <v>4.5575000000000001</v>
      </c>
      <c r="I107" s="34">
        <v>13.482900000000001</v>
      </c>
      <c r="J107" s="34">
        <v>3.2059000000000002</v>
      </c>
    </row>
  </sheetData>
  <sheetProtection password="DD1B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4"/>
  <sheetViews>
    <sheetView workbookViewId="0"/>
  </sheetViews>
  <sheetFormatPr defaultRowHeight="15" x14ac:dyDescent="0.25"/>
  <sheetData>
    <row r="1" spans="1:15" x14ac:dyDescent="0.25">
      <c r="A1" s="8" t="s">
        <v>49</v>
      </c>
      <c r="B1" s="8"/>
      <c r="C1" s="8"/>
      <c r="D1" s="8"/>
      <c r="E1" s="8"/>
      <c r="F1" s="8"/>
      <c r="G1" s="8"/>
      <c r="H1" s="8"/>
      <c r="I1" s="8"/>
      <c r="J1" s="8"/>
    </row>
    <row r="2" spans="1:15" x14ac:dyDescent="0.25">
      <c r="A2" t="s">
        <v>73</v>
      </c>
    </row>
    <row r="3" spans="1:15" x14ac:dyDescent="0.25">
      <c r="A3" s="8" t="s">
        <v>81</v>
      </c>
      <c r="B3" s="8" t="s">
        <v>82</v>
      </c>
      <c r="C3" s="8" t="s">
        <v>83</v>
      </c>
      <c r="D3" s="8" t="s">
        <v>84</v>
      </c>
      <c r="E3" s="8" t="s">
        <v>85</v>
      </c>
      <c r="F3" s="8" t="s">
        <v>86</v>
      </c>
      <c r="G3" s="8" t="s">
        <v>87</v>
      </c>
      <c r="H3" s="8" t="s">
        <v>88</v>
      </c>
      <c r="I3" s="8" t="s">
        <v>89</v>
      </c>
      <c r="J3" s="8" t="s">
        <v>90</v>
      </c>
      <c r="K3" t="s">
        <v>91</v>
      </c>
      <c r="L3" t="s">
        <v>92</v>
      </c>
      <c r="M3" s="25" t="s">
        <v>109</v>
      </c>
      <c r="N3" s="25"/>
      <c r="O3" s="25" t="s">
        <v>110</v>
      </c>
    </row>
    <row r="4" spans="1:15" x14ac:dyDescent="0.25">
      <c r="A4" s="8" t="s">
        <v>15</v>
      </c>
      <c r="B4" s="8" t="s">
        <v>93</v>
      </c>
      <c r="C4" s="8" t="s">
        <v>93</v>
      </c>
      <c r="D4" s="8" t="s">
        <v>93</v>
      </c>
      <c r="E4" s="8" t="s">
        <v>93</v>
      </c>
      <c r="F4" s="8" t="s">
        <v>93</v>
      </c>
      <c r="G4" s="8" t="s">
        <v>93</v>
      </c>
      <c r="H4" s="8" t="s">
        <v>93</v>
      </c>
      <c r="I4" s="8" t="s">
        <v>95</v>
      </c>
      <c r="J4" s="8" t="s">
        <v>93</v>
      </c>
      <c r="K4" t="s">
        <v>94</v>
      </c>
      <c r="L4" t="s">
        <v>94</v>
      </c>
      <c r="M4" s="25" t="s">
        <v>15</v>
      </c>
      <c r="N4" s="25"/>
      <c r="O4" s="25"/>
    </row>
    <row r="5" spans="1:15" x14ac:dyDescent="0.25">
      <c r="A5" s="37">
        <v>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-50</v>
      </c>
      <c r="H5" s="27">
        <v>-500</v>
      </c>
      <c r="I5" s="27">
        <v>264.28899999999999</v>
      </c>
      <c r="J5" s="27">
        <v>502.49</v>
      </c>
      <c r="K5" s="34">
        <v>0</v>
      </c>
      <c r="L5" s="34">
        <v>0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286.53030696216308</v>
      </c>
    </row>
    <row r="6" spans="1:15" x14ac:dyDescent="0.25">
      <c r="A6" s="37">
        <v>1</v>
      </c>
      <c r="B6" s="27">
        <v>1</v>
      </c>
      <c r="C6" s="27">
        <v>0</v>
      </c>
      <c r="D6" s="27">
        <v>0</v>
      </c>
      <c r="E6" s="27">
        <v>1</v>
      </c>
      <c r="F6" s="27">
        <v>1</v>
      </c>
      <c r="G6" s="27">
        <v>-50</v>
      </c>
      <c r="H6" s="27">
        <v>-500</v>
      </c>
      <c r="I6" s="27">
        <v>264.28899999999999</v>
      </c>
      <c r="J6" s="27">
        <v>502.49</v>
      </c>
      <c r="K6" s="34">
        <v>1.6999999999999999E-3</v>
      </c>
      <c r="L6" s="34">
        <v>1.6999999999999999E-3</v>
      </c>
      <c r="M6" s="26">
        <f t="shared" si="0"/>
        <v>0.76196281621456874</v>
      </c>
      <c r="N6" s="27"/>
      <c r="O6" s="27">
        <f t="shared" si="1"/>
        <v>286.5269947292486</v>
      </c>
    </row>
    <row r="7" spans="1:15" x14ac:dyDescent="0.25">
      <c r="A7" s="37">
        <v>30</v>
      </c>
      <c r="B7" s="27">
        <v>30</v>
      </c>
      <c r="C7" s="27">
        <v>0</v>
      </c>
      <c r="D7" s="27">
        <v>0</v>
      </c>
      <c r="E7" s="27">
        <v>30</v>
      </c>
      <c r="F7" s="27">
        <v>30</v>
      </c>
      <c r="G7" s="27">
        <v>-50</v>
      </c>
      <c r="H7" s="27">
        <v>-500</v>
      </c>
      <c r="I7" s="27">
        <v>264.28899999999999</v>
      </c>
      <c r="J7" s="27">
        <v>502.49</v>
      </c>
      <c r="K7" s="34">
        <v>5.3699999999999998E-2</v>
      </c>
      <c r="L7" s="34">
        <v>5.3699999999999998E-2</v>
      </c>
      <c r="M7" s="26">
        <f t="shared" si="0"/>
        <v>0.76196281621456874</v>
      </c>
      <c r="N7" s="27"/>
      <c r="O7" s="27">
        <f t="shared" si="1"/>
        <v>283.28135560983571</v>
      </c>
    </row>
    <row r="8" spans="1:15" x14ac:dyDescent="0.25">
      <c r="A8" s="37">
        <v>60</v>
      </c>
      <c r="B8" s="27">
        <v>60</v>
      </c>
      <c r="C8" s="27">
        <v>0</v>
      </c>
      <c r="D8" s="27">
        <v>0</v>
      </c>
      <c r="E8" s="27">
        <v>60</v>
      </c>
      <c r="F8" s="27">
        <v>60</v>
      </c>
      <c r="G8" s="27">
        <v>-50</v>
      </c>
      <c r="H8" s="27">
        <v>-500</v>
      </c>
      <c r="I8" s="27">
        <v>264.28899999999999</v>
      </c>
      <c r="J8" s="27">
        <v>502.49</v>
      </c>
      <c r="K8" s="34">
        <v>0.1074</v>
      </c>
      <c r="L8" s="34">
        <v>0.1075</v>
      </c>
      <c r="M8" s="26">
        <f t="shared" si="0"/>
        <v>0.76196281621456874</v>
      </c>
      <c r="N8" s="27"/>
      <c r="O8" s="27">
        <f t="shared" si="1"/>
        <v>274.14912719216625</v>
      </c>
    </row>
    <row r="9" spans="1:15" x14ac:dyDescent="0.25">
      <c r="A9" s="37">
        <v>90</v>
      </c>
      <c r="B9" s="27">
        <v>90</v>
      </c>
      <c r="C9" s="27">
        <v>0</v>
      </c>
      <c r="D9" s="27">
        <v>0</v>
      </c>
      <c r="E9" s="27">
        <v>90</v>
      </c>
      <c r="F9" s="27">
        <v>90</v>
      </c>
      <c r="G9" s="27">
        <v>-50</v>
      </c>
      <c r="H9" s="27">
        <v>-500</v>
      </c>
      <c r="I9" s="27">
        <v>264.28899999999999</v>
      </c>
      <c r="J9" s="27">
        <v>502.49</v>
      </c>
      <c r="K9" s="34">
        <v>0.16120000000000001</v>
      </c>
      <c r="L9" s="34">
        <v>0.16120000000000001</v>
      </c>
      <c r="M9" s="26">
        <f t="shared" si="0"/>
        <v>0.76196281621456874</v>
      </c>
      <c r="N9" s="27"/>
      <c r="O9" s="27">
        <f t="shared" si="1"/>
        <v>260.71020857901232</v>
      </c>
    </row>
    <row r="10" spans="1:15" x14ac:dyDescent="0.25">
      <c r="A10" s="37">
        <v>120</v>
      </c>
      <c r="B10" s="27">
        <v>120</v>
      </c>
      <c r="C10" s="27">
        <v>0</v>
      </c>
      <c r="D10" s="27">
        <v>0</v>
      </c>
      <c r="E10" s="27">
        <v>120</v>
      </c>
      <c r="F10" s="27">
        <v>120</v>
      </c>
      <c r="G10" s="27">
        <v>-50</v>
      </c>
      <c r="H10" s="27">
        <v>-500</v>
      </c>
      <c r="I10" s="27">
        <v>264.28899999999999</v>
      </c>
      <c r="J10" s="27">
        <v>502.49</v>
      </c>
      <c r="K10" s="34">
        <v>0.215</v>
      </c>
      <c r="L10" s="34">
        <v>0.215</v>
      </c>
      <c r="M10" s="26">
        <f t="shared" si="0"/>
        <v>0.76196281621456874</v>
      </c>
      <c r="N10" s="27"/>
      <c r="O10" s="27">
        <f t="shared" si="1"/>
        <v>244.81723244427221</v>
      </c>
    </row>
    <row r="11" spans="1:15" x14ac:dyDescent="0.25">
      <c r="A11" s="37">
        <v>150</v>
      </c>
      <c r="B11" s="27">
        <v>150</v>
      </c>
      <c r="C11" s="27">
        <v>0</v>
      </c>
      <c r="D11" s="27">
        <v>0</v>
      </c>
      <c r="E11" s="27">
        <v>150</v>
      </c>
      <c r="F11" s="27">
        <v>150</v>
      </c>
      <c r="G11" s="27">
        <v>-50</v>
      </c>
      <c r="H11" s="27">
        <v>-500</v>
      </c>
      <c r="I11" s="27">
        <v>264.28899999999999</v>
      </c>
      <c r="J11" s="27">
        <v>502.49</v>
      </c>
      <c r="K11" s="34">
        <v>0.26879999999999998</v>
      </c>
      <c r="L11" s="34">
        <v>0.26879999999999998</v>
      </c>
      <c r="M11" s="26">
        <f t="shared" si="0"/>
        <v>0.76196281621456874</v>
      </c>
      <c r="N11" s="27"/>
      <c r="O11" s="27">
        <f t="shared" si="1"/>
        <v>228.09369396577748</v>
      </c>
    </row>
    <row r="12" spans="1:15" x14ac:dyDescent="0.25">
      <c r="A12" s="37">
        <v>180</v>
      </c>
      <c r="B12" s="27">
        <v>180</v>
      </c>
      <c r="C12" s="27">
        <v>0</v>
      </c>
      <c r="D12" s="27">
        <v>0</v>
      </c>
      <c r="E12" s="27">
        <v>180</v>
      </c>
      <c r="F12" s="27">
        <v>180</v>
      </c>
      <c r="G12" s="27">
        <v>-50</v>
      </c>
      <c r="H12" s="27">
        <v>-500</v>
      </c>
      <c r="I12" s="27">
        <v>264.28899999999999</v>
      </c>
      <c r="J12" s="27">
        <v>502.49</v>
      </c>
      <c r="K12" s="34">
        <v>0.32250000000000001</v>
      </c>
      <c r="L12" s="34">
        <v>0.32250000000000001</v>
      </c>
      <c r="M12" s="26">
        <f t="shared" si="0"/>
        <v>0.76196281621456874</v>
      </c>
      <c r="N12" s="27"/>
      <c r="O12" s="27">
        <f t="shared" si="1"/>
        <v>211.6907609053473</v>
      </c>
    </row>
    <row r="13" spans="1:15" x14ac:dyDescent="0.25">
      <c r="A13" s="37">
        <v>210</v>
      </c>
      <c r="B13" s="27">
        <v>210</v>
      </c>
      <c r="C13" s="27">
        <v>0</v>
      </c>
      <c r="D13" s="27">
        <v>0</v>
      </c>
      <c r="E13" s="27">
        <v>210</v>
      </c>
      <c r="F13" s="27">
        <v>210</v>
      </c>
      <c r="G13" s="27">
        <v>-50</v>
      </c>
      <c r="H13" s="27">
        <v>-500</v>
      </c>
      <c r="I13" s="27">
        <v>264.28899999999999</v>
      </c>
      <c r="J13" s="27">
        <v>502.49</v>
      </c>
      <c r="K13" s="34">
        <v>0.37630000000000002</v>
      </c>
      <c r="L13" s="34">
        <v>0.37630000000000002</v>
      </c>
      <c r="M13" s="26">
        <f t="shared" si="0"/>
        <v>0.76196281621456874</v>
      </c>
      <c r="N13" s="27"/>
      <c r="O13" s="27">
        <f t="shared" si="1"/>
        <v>196.19779514394497</v>
      </c>
    </row>
    <row r="14" spans="1:15" x14ac:dyDescent="0.25">
      <c r="A14" s="37">
        <v>240</v>
      </c>
      <c r="B14" s="27">
        <v>240</v>
      </c>
      <c r="C14" s="27">
        <v>0</v>
      </c>
      <c r="D14" s="27">
        <v>0</v>
      </c>
      <c r="E14" s="27">
        <v>240</v>
      </c>
      <c r="F14" s="27">
        <v>240</v>
      </c>
      <c r="G14" s="27">
        <v>-50</v>
      </c>
      <c r="H14" s="27">
        <v>-500</v>
      </c>
      <c r="I14" s="27">
        <v>264.28899999999999</v>
      </c>
      <c r="J14" s="27">
        <v>502.49</v>
      </c>
      <c r="K14" s="34">
        <v>0.43009999999999998</v>
      </c>
      <c r="L14" s="34">
        <v>0.43009999999999998</v>
      </c>
      <c r="M14" s="26">
        <f t="shared" si="0"/>
        <v>0.76196281621456874</v>
      </c>
      <c r="N14" s="27"/>
      <c r="O14" s="27">
        <f t="shared" si="1"/>
        <v>181.95103255132202</v>
      </c>
    </row>
    <row r="15" spans="1:15" x14ac:dyDescent="0.25">
      <c r="A15" s="37">
        <v>270</v>
      </c>
      <c r="B15" s="27">
        <v>270</v>
      </c>
      <c r="C15" s="27">
        <v>0</v>
      </c>
      <c r="D15" s="27">
        <v>0</v>
      </c>
      <c r="E15" s="27">
        <v>270</v>
      </c>
      <c r="F15" s="27">
        <v>270</v>
      </c>
      <c r="G15" s="27">
        <v>-50</v>
      </c>
      <c r="H15" s="27">
        <v>-500</v>
      </c>
      <c r="I15" s="27">
        <v>264.28899999999999</v>
      </c>
      <c r="J15" s="27">
        <v>502.49</v>
      </c>
      <c r="K15" s="34">
        <v>0.48380000000000001</v>
      </c>
      <c r="L15" s="34">
        <v>0.4839</v>
      </c>
      <c r="M15" s="26">
        <f t="shared" si="0"/>
        <v>0.76196281621456874</v>
      </c>
      <c r="N15" s="27"/>
      <c r="O15" s="27">
        <f t="shared" si="1"/>
        <v>169.04850065627579</v>
      </c>
    </row>
    <row r="16" spans="1:15" x14ac:dyDescent="0.25">
      <c r="A16" s="37">
        <v>300</v>
      </c>
      <c r="B16" s="27">
        <v>300</v>
      </c>
      <c r="C16" s="27">
        <v>0</v>
      </c>
      <c r="D16" s="27">
        <v>0</v>
      </c>
      <c r="E16" s="27">
        <v>300</v>
      </c>
      <c r="F16" s="27">
        <v>300</v>
      </c>
      <c r="G16" s="27">
        <v>-50</v>
      </c>
      <c r="H16" s="27">
        <v>-500</v>
      </c>
      <c r="I16" s="27">
        <v>264.28899999999999</v>
      </c>
      <c r="J16" s="27">
        <v>502.49</v>
      </c>
      <c r="K16" s="34">
        <v>0.53759999999999997</v>
      </c>
      <c r="L16" s="34">
        <v>0.53759999999999997</v>
      </c>
      <c r="M16" s="26">
        <f t="shared" si="0"/>
        <v>0.76196281621456874</v>
      </c>
      <c r="N16" s="27"/>
      <c r="O16" s="27">
        <f t="shared" si="1"/>
        <v>157.44112481463716</v>
      </c>
    </row>
    <row r="17" spans="1:15" x14ac:dyDescent="0.25">
      <c r="A17" s="37">
        <v>330</v>
      </c>
      <c r="B17" s="27">
        <v>330</v>
      </c>
      <c r="C17" s="27">
        <v>0</v>
      </c>
      <c r="D17" s="27">
        <v>0</v>
      </c>
      <c r="E17" s="27">
        <v>330</v>
      </c>
      <c r="F17" s="27">
        <v>330</v>
      </c>
      <c r="G17" s="27">
        <v>-50</v>
      </c>
      <c r="H17" s="27">
        <v>-500</v>
      </c>
      <c r="I17" s="27">
        <v>264.28899999999999</v>
      </c>
      <c r="J17" s="27">
        <v>502.49</v>
      </c>
      <c r="K17" s="34">
        <v>0.59140000000000004</v>
      </c>
      <c r="L17" s="34">
        <v>0.59140000000000004</v>
      </c>
      <c r="M17" s="26">
        <f t="shared" si="0"/>
        <v>0.76196281621456874</v>
      </c>
      <c r="N17" s="27"/>
      <c r="O17" s="27">
        <f t="shared" si="1"/>
        <v>147.02502894678167</v>
      </c>
    </row>
    <row r="18" spans="1:15" x14ac:dyDescent="0.25">
      <c r="A18" s="37">
        <v>360</v>
      </c>
      <c r="B18" s="27">
        <v>360</v>
      </c>
      <c r="C18" s="27">
        <v>0</v>
      </c>
      <c r="D18" s="27">
        <v>0</v>
      </c>
      <c r="E18" s="27">
        <v>360</v>
      </c>
      <c r="F18" s="27">
        <v>360</v>
      </c>
      <c r="G18" s="27">
        <v>-50</v>
      </c>
      <c r="H18" s="27">
        <v>-500</v>
      </c>
      <c r="I18" s="27">
        <v>264.28899999999999</v>
      </c>
      <c r="J18" s="27">
        <v>502.49</v>
      </c>
      <c r="K18" s="34">
        <v>0.6452</v>
      </c>
      <c r="L18" s="34">
        <v>0.6452</v>
      </c>
      <c r="M18" s="26">
        <f t="shared" si="0"/>
        <v>0.76196281621456874</v>
      </c>
      <c r="N18" s="27"/>
      <c r="O18" s="27">
        <f t="shared" si="1"/>
        <v>137.69347541536663</v>
      </c>
    </row>
    <row r="19" spans="1:15" x14ac:dyDescent="0.25">
      <c r="A19" s="37">
        <v>390</v>
      </c>
      <c r="B19" s="27">
        <v>390</v>
      </c>
      <c r="C19" s="27">
        <v>0</v>
      </c>
      <c r="D19" s="27">
        <v>0</v>
      </c>
      <c r="E19" s="27">
        <v>390</v>
      </c>
      <c r="F19" s="27">
        <v>390</v>
      </c>
      <c r="G19" s="27">
        <v>-50</v>
      </c>
      <c r="H19" s="27">
        <v>-500</v>
      </c>
      <c r="I19" s="27">
        <v>264.28899999999999</v>
      </c>
      <c r="J19" s="27">
        <v>502.49</v>
      </c>
      <c r="K19" s="34">
        <v>0.69889999999999997</v>
      </c>
      <c r="L19" s="34">
        <v>0.69889999999999997</v>
      </c>
      <c r="M19" s="26">
        <f t="shared" si="0"/>
        <v>0.76196281621456874</v>
      </c>
      <c r="N19" s="27"/>
      <c r="O19" s="27">
        <f t="shared" si="1"/>
        <v>129.33975027985383</v>
      </c>
    </row>
    <row r="20" spans="1:15" x14ac:dyDescent="0.25">
      <c r="A20" s="37">
        <v>420</v>
      </c>
      <c r="B20" s="27">
        <v>420</v>
      </c>
      <c r="C20" s="27">
        <v>0</v>
      </c>
      <c r="D20" s="27">
        <v>0</v>
      </c>
      <c r="E20" s="27">
        <v>420</v>
      </c>
      <c r="F20" s="27">
        <v>420</v>
      </c>
      <c r="G20" s="27">
        <v>-50</v>
      </c>
      <c r="H20" s="27">
        <v>-500</v>
      </c>
      <c r="I20" s="27">
        <v>264.28899999999999</v>
      </c>
      <c r="J20" s="27">
        <v>502.49</v>
      </c>
      <c r="K20" s="34">
        <v>0.75270000000000004</v>
      </c>
      <c r="L20" s="34">
        <v>0.75270000000000004</v>
      </c>
      <c r="M20" s="26">
        <f t="shared" si="0"/>
        <v>0.76196281621456874</v>
      </c>
      <c r="N20" s="27"/>
      <c r="O20" s="27">
        <f t="shared" si="1"/>
        <v>121.81800691804636</v>
      </c>
    </row>
    <row r="21" spans="1:15" x14ac:dyDescent="0.25">
      <c r="A21" s="37">
        <v>450</v>
      </c>
      <c r="B21" s="27">
        <v>450</v>
      </c>
      <c r="C21" s="27">
        <v>0</v>
      </c>
      <c r="D21" s="27">
        <v>0</v>
      </c>
      <c r="E21" s="27">
        <v>450</v>
      </c>
      <c r="F21" s="27">
        <v>450</v>
      </c>
      <c r="G21" s="27">
        <v>-50</v>
      </c>
      <c r="H21" s="27">
        <v>-500</v>
      </c>
      <c r="I21" s="27">
        <v>264.28899999999999</v>
      </c>
      <c r="J21" s="27">
        <v>502.49</v>
      </c>
      <c r="K21" s="34">
        <v>0.80649999999999999</v>
      </c>
      <c r="L21" s="34">
        <v>0.80649999999999999</v>
      </c>
      <c r="M21" s="26">
        <f t="shared" si="0"/>
        <v>0.76196281621456874</v>
      </c>
      <c r="N21" s="27"/>
      <c r="O21" s="27">
        <f t="shared" si="1"/>
        <v>115.0405214570568</v>
      </c>
    </row>
    <row r="22" spans="1:15" x14ac:dyDescent="0.25">
      <c r="A22" s="37">
        <v>480</v>
      </c>
      <c r="B22" s="27">
        <v>480</v>
      </c>
      <c r="C22" s="27">
        <v>0</v>
      </c>
      <c r="D22" s="27">
        <v>0</v>
      </c>
      <c r="E22" s="27">
        <v>480</v>
      </c>
      <c r="F22" s="27">
        <v>480</v>
      </c>
      <c r="G22" s="27">
        <v>-50</v>
      </c>
      <c r="H22" s="27">
        <v>-500</v>
      </c>
      <c r="I22" s="27">
        <v>264.28899999999999</v>
      </c>
      <c r="J22" s="27">
        <v>502.49</v>
      </c>
      <c r="K22" s="34">
        <v>0.86019999999999996</v>
      </c>
      <c r="L22" s="34">
        <v>0.86019999999999996</v>
      </c>
      <c r="M22" s="26">
        <f t="shared" si="0"/>
        <v>0.76196281621456874</v>
      </c>
      <c r="N22" s="27"/>
      <c r="O22" s="27">
        <f t="shared" si="1"/>
        <v>108.92600266708699</v>
      </c>
    </row>
    <row r="23" spans="1:15" x14ac:dyDescent="0.25">
      <c r="A23" s="37">
        <v>510</v>
      </c>
      <c r="B23" s="27">
        <v>510</v>
      </c>
      <c r="C23" s="27">
        <v>0</v>
      </c>
      <c r="D23" s="27">
        <v>0</v>
      </c>
      <c r="E23" s="27">
        <v>510</v>
      </c>
      <c r="F23" s="27">
        <v>510</v>
      </c>
      <c r="G23" s="27">
        <v>-50</v>
      </c>
      <c r="H23" s="27">
        <v>-500</v>
      </c>
      <c r="I23" s="27">
        <v>264.28899999999999</v>
      </c>
      <c r="J23" s="27">
        <v>502.49</v>
      </c>
      <c r="K23" s="34">
        <v>0.91400000000000003</v>
      </c>
      <c r="L23" s="34">
        <v>0.91400000000000003</v>
      </c>
      <c r="M23" s="26">
        <f t="shared" si="0"/>
        <v>0.76196281621456874</v>
      </c>
      <c r="N23" s="27"/>
      <c r="O23" s="27">
        <f t="shared" si="1"/>
        <v>103.37140050659775</v>
      </c>
    </row>
    <row r="24" spans="1:15" x14ac:dyDescent="0.25">
      <c r="A24" s="37">
        <v>540</v>
      </c>
      <c r="B24" s="27">
        <v>540</v>
      </c>
      <c r="C24" s="27">
        <v>0</v>
      </c>
      <c r="D24" s="27">
        <v>0</v>
      </c>
      <c r="E24" s="27">
        <v>540</v>
      </c>
      <c r="F24" s="27">
        <v>540</v>
      </c>
      <c r="G24" s="27">
        <v>-50</v>
      </c>
      <c r="H24" s="27">
        <v>-500</v>
      </c>
      <c r="I24" s="27">
        <v>264.28899999999999</v>
      </c>
      <c r="J24" s="27">
        <v>502.49</v>
      </c>
      <c r="K24" s="34">
        <v>0.96779999999999999</v>
      </c>
      <c r="L24" s="34">
        <v>0.96779999999999999</v>
      </c>
      <c r="M24" s="26">
        <f t="shared" si="0"/>
        <v>0.76196281621456874</v>
      </c>
      <c r="N24" s="27"/>
      <c r="O24" s="27">
        <f t="shared" si="1"/>
        <v>98.319029098780291</v>
      </c>
    </row>
    <row r="25" spans="1:15" x14ac:dyDescent="0.25">
      <c r="A25" s="37">
        <v>570</v>
      </c>
      <c r="B25" s="27">
        <v>570</v>
      </c>
      <c r="C25" s="27">
        <v>0</v>
      </c>
      <c r="D25" s="27">
        <v>0</v>
      </c>
      <c r="E25" s="27">
        <v>570</v>
      </c>
      <c r="F25" s="27">
        <v>570</v>
      </c>
      <c r="G25" s="27">
        <v>-50</v>
      </c>
      <c r="H25" s="27">
        <v>-500</v>
      </c>
      <c r="I25" s="27">
        <v>264.28899999999999</v>
      </c>
      <c r="J25" s="27">
        <v>502.49</v>
      </c>
      <c r="K25" s="34">
        <v>1.0216000000000001</v>
      </c>
      <c r="L25" s="34">
        <v>1.0216000000000001</v>
      </c>
      <c r="M25" s="26">
        <f t="shared" si="0"/>
        <v>0.76196281621456874</v>
      </c>
      <c r="N25" s="27"/>
      <c r="O25" s="27">
        <f t="shared" si="1"/>
        <v>93.708775477699561</v>
      </c>
    </row>
    <row r="26" spans="1:15" x14ac:dyDescent="0.25">
      <c r="A26" s="37">
        <v>600</v>
      </c>
      <c r="B26" s="27">
        <v>600</v>
      </c>
      <c r="C26" s="27">
        <v>0</v>
      </c>
      <c r="D26" s="27">
        <v>0</v>
      </c>
      <c r="E26" s="27">
        <v>600</v>
      </c>
      <c r="F26" s="27">
        <v>600</v>
      </c>
      <c r="G26" s="27">
        <v>-50</v>
      </c>
      <c r="H26" s="27">
        <v>-500</v>
      </c>
      <c r="I26" s="27">
        <v>264.28899999999999</v>
      </c>
      <c r="J26" s="27">
        <v>502.49</v>
      </c>
      <c r="K26" s="34">
        <v>1.0752999999999999</v>
      </c>
      <c r="L26" s="34">
        <v>1.0752999999999999</v>
      </c>
      <c r="M26" s="26">
        <f t="shared" si="0"/>
        <v>0.76196281621456874</v>
      </c>
      <c r="N26" s="27"/>
      <c r="O26" s="27">
        <f t="shared" si="1"/>
        <v>89.496330218277677</v>
      </c>
    </row>
    <row r="27" spans="1:15" x14ac:dyDescent="0.25">
      <c r="A27" s="37">
        <v>630</v>
      </c>
      <c r="B27" s="27">
        <v>630</v>
      </c>
      <c r="C27" s="27">
        <v>0</v>
      </c>
      <c r="D27" s="27">
        <v>0</v>
      </c>
      <c r="E27" s="27">
        <v>630</v>
      </c>
      <c r="F27" s="27">
        <v>630</v>
      </c>
      <c r="G27" s="27">
        <v>-50</v>
      </c>
      <c r="H27" s="27">
        <v>-500</v>
      </c>
      <c r="I27" s="27">
        <v>264.28899999999999</v>
      </c>
      <c r="J27" s="27">
        <v>502.49</v>
      </c>
      <c r="K27" s="34">
        <v>1.1291</v>
      </c>
      <c r="L27" s="34">
        <v>1.1291</v>
      </c>
      <c r="M27" s="26">
        <f t="shared" si="0"/>
        <v>0.76196281621456874</v>
      </c>
      <c r="N27" s="27"/>
      <c r="O27" s="27">
        <f t="shared" si="1"/>
        <v>85.621378002985395</v>
      </c>
    </row>
    <row r="28" spans="1:15" x14ac:dyDescent="0.25">
      <c r="A28" s="37">
        <v>660</v>
      </c>
      <c r="B28" s="27">
        <v>660</v>
      </c>
      <c r="C28" s="27">
        <v>0</v>
      </c>
      <c r="D28" s="27">
        <v>0</v>
      </c>
      <c r="E28" s="27">
        <v>660</v>
      </c>
      <c r="F28" s="27">
        <v>660</v>
      </c>
      <c r="G28" s="27">
        <v>-50</v>
      </c>
      <c r="H28" s="27">
        <v>-500</v>
      </c>
      <c r="I28" s="27">
        <v>264.28899999999999</v>
      </c>
      <c r="J28" s="27">
        <v>502.49</v>
      </c>
      <c r="K28" s="34">
        <v>1.1829000000000001</v>
      </c>
      <c r="L28" s="34">
        <v>1.1829000000000001</v>
      </c>
      <c r="M28" s="26">
        <f t="shared" si="0"/>
        <v>0.76196281621456874</v>
      </c>
      <c r="N28" s="27"/>
      <c r="O28" s="27">
        <f t="shared" si="1"/>
        <v>82.053502969139899</v>
      </c>
    </row>
    <row r="29" spans="1:15" x14ac:dyDescent="0.25">
      <c r="A29" s="37">
        <v>690</v>
      </c>
      <c r="B29" s="27">
        <v>690</v>
      </c>
      <c r="C29" s="27">
        <v>0</v>
      </c>
      <c r="D29" s="27">
        <v>0</v>
      </c>
      <c r="E29" s="27">
        <v>690</v>
      </c>
      <c r="F29" s="27">
        <v>690</v>
      </c>
      <c r="G29" s="27">
        <v>-50</v>
      </c>
      <c r="H29" s="27">
        <v>-500</v>
      </c>
      <c r="I29" s="27">
        <v>264.28899999999999</v>
      </c>
      <c r="J29" s="27">
        <v>502.49</v>
      </c>
      <c r="K29" s="34">
        <v>1.2365999999999999</v>
      </c>
      <c r="L29" s="34">
        <v>1.2365999999999999</v>
      </c>
      <c r="M29" s="26">
        <f t="shared" si="0"/>
        <v>0.76196281621456874</v>
      </c>
      <c r="N29" s="27"/>
      <c r="O29" s="27">
        <f t="shared" si="1"/>
        <v>78.765175767340651</v>
      </c>
    </row>
    <row r="30" spans="1:15" x14ac:dyDescent="0.25">
      <c r="A30" s="37">
        <v>720</v>
      </c>
      <c r="B30" s="27">
        <v>720</v>
      </c>
      <c r="C30" s="27">
        <v>0</v>
      </c>
      <c r="D30" s="27">
        <v>0</v>
      </c>
      <c r="E30" s="27">
        <v>720</v>
      </c>
      <c r="F30" s="27">
        <v>720</v>
      </c>
      <c r="G30" s="27">
        <v>-50</v>
      </c>
      <c r="H30" s="27">
        <v>-500</v>
      </c>
      <c r="I30" s="27">
        <v>264.28899999999999</v>
      </c>
      <c r="J30" s="27">
        <v>502.49</v>
      </c>
      <c r="K30" s="34">
        <v>1.2904</v>
      </c>
      <c r="L30" s="34">
        <v>1.2904</v>
      </c>
      <c r="M30" s="26">
        <f t="shared" si="0"/>
        <v>0.76196281621456874</v>
      </c>
      <c r="N30" s="27"/>
      <c r="O30" s="27">
        <f t="shared" si="1"/>
        <v>75.71519133279773</v>
      </c>
    </row>
    <row r="31" spans="1:15" x14ac:dyDescent="0.25">
      <c r="A31" s="37">
        <v>750</v>
      </c>
      <c r="B31" s="27">
        <v>750</v>
      </c>
      <c r="C31" s="27">
        <v>0</v>
      </c>
      <c r="D31" s="27">
        <v>0</v>
      </c>
      <c r="E31" s="27">
        <v>750</v>
      </c>
      <c r="F31" s="27">
        <v>750</v>
      </c>
      <c r="G31" s="27">
        <v>-50</v>
      </c>
      <c r="H31" s="27">
        <v>-500</v>
      </c>
      <c r="I31" s="27">
        <v>264.28899999999999</v>
      </c>
      <c r="J31" s="27">
        <v>502.49</v>
      </c>
      <c r="K31" s="34">
        <v>1.3442000000000001</v>
      </c>
      <c r="L31" s="34">
        <v>1.3442000000000001</v>
      </c>
      <c r="M31" s="26">
        <f t="shared" si="0"/>
        <v>0.76196281621456874</v>
      </c>
      <c r="N31" s="27"/>
      <c r="O31" s="27">
        <f t="shared" si="1"/>
        <v>72.884673599465188</v>
      </c>
    </row>
    <row r="32" spans="1:15" x14ac:dyDescent="0.25">
      <c r="A32" s="37">
        <v>780</v>
      </c>
      <c r="B32" s="27">
        <v>780</v>
      </c>
      <c r="C32" s="27">
        <v>0</v>
      </c>
      <c r="D32" s="27">
        <v>0</v>
      </c>
      <c r="E32" s="27">
        <v>780</v>
      </c>
      <c r="F32" s="27">
        <v>780</v>
      </c>
      <c r="G32" s="27">
        <v>-50</v>
      </c>
      <c r="H32" s="27">
        <v>-500</v>
      </c>
      <c r="I32" s="27">
        <v>264.28899999999999</v>
      </c>
      <c r="J32" s="27">
        <v>502.49</v>
      </c>
      <c r="K32" s="34">
        <v>1.3978999999999999</v>
      </c>
      <c r="L32" s="34">
        <v>1.3979999999999999</v>
      </c>
      <c r="M32" s="26">
        <f t="shared" si="0"/>
        <v>0.76196281621456874</v>
      </c>
      <c r="N32" s="27"/>
      <c r="O32" s="27">
        <f t="shared" si="1"/>
        <v>70.253947683396447</v>
      </c>
    </row>
    <row r="33" spans="1:15" x14ac:dyDescent="0.25">
      <c r="A33" s="37">
        <v>810</v>
      </c>
      <c r="B33" s="27">
        <v>810</v>
      </c>
      <c r="C33" s="27">
        <v>0</v>
      </c>
      <c r="D33" s="27">
        <v>0</v>
      </c>
      <c r="E33" s="27">
        <v>810</v>
      </c>
      <c r="F33" s="27">
        <v>810</v>
      </c>
      <c r="G33" s="27">
        <v>-50</v>
      </c>
      <c r="H33" s="27">
        <v>-500</v>
      </c>
      <c r="I33" s="27">
        <v>264.28899999999999</v>
      </c>
      <c r="J33" s="27">
        <v>502.49</v>
      </c>
      <c r="K33" s="34">
        <v>1.4517</v>
      </c>
      <c r="L33" s="34">
        <v>1.4517</v>
      </c>
      <c r="M33" s="26">
        <f t="shared" si="0"/>
        <v>0.76196281621456874</v>
      </c>
      <c r="N33" s="27"/>
      <c r="O33" s="27">
        <f t="shared" si="1"/>
        <v>67.80104153896977</v>
      </c>
    </row>
    <row r="34" spans="1:15" x14ac:dyDescent="0.25">
      <c r="A34" s="37">
        <v>840</v>
      </c>
      <c r="B34" s="27">
        <v>840</v>
      </c>
      <c r="C34" s="27">
        <v>0</v>
      </c>
      <c r="D34" s="27">
        <v>0</v>
      </c>
      <c r="E34" s="27">
        <v>840</v>
      </c>
      <c r="F34" s="27">
        <v>840</v>
      </c>
      <c r="G34" s="27">
        <v>-50</v>
      </c>
      <c r="H34" s="27">
        <v>-500</v>
      </c>
      <c r="I34" s="27">
        <v>264.28899999999999</v>
      </c>
      <c r="J34" s="27">
        <v>502.49</v>
      </c>
      <c r="K34" s="34">
        <v>1.5055000000000001</v>
      </c>
      <c r="L34" s="34">
        <v>1.5055000000000001</v>
      </c>
      <c r="M34" s="26">
        <f t="shared" si="0"/>
        <v>0.76196281621456874</v>
      </c>
      <c r="N34" s="27"/>
      <c r="O34" s="27">
        <f t="shared" si="1"/>
        <v>65.506988176747385</v>
      </c>
    </row>
    <row r="35" spans="1:15" x14ac:dyDescent="0.25">
      <c r="A35" s="37">
        <v>870</v>
      </c>
      <c r="B35" s="27">
        <v>870</v>
      </c>
      <c r="C35" s="27">
        <v>0</v>
      </c>
      <c r="D35" s="27">
        <v>0</v>
      </c>
      <c r="E35" s="27">
        <v>870</v>
      </c>
      <c r="F35" s="27">
        <v>870</v>
      </c>
      <c r="G35" s="27">
        <v>-50</v>
      </c>
      <c r="H35" s="27">
        <v>-500</v>
      </c>
      <c r="I35" s="27">
        <v>264.28899999999999</v>
      </c>
      <c r="J35" s="27">
        <v>502.49</v>
      </c>
      <c r="K35" s="34">
        <v>1.5592999999999999</v>
      </c>
      <c r="L35" s="34">
        <v>1.5592999999999999</v>
      </c>
      <c r="M35" s="26">
        <f t="shared" si="0"/>
        <v>0.76196281621456874</v>
      </c>
      <c r="N35" s="27"/>
      <c r="O35" s="27">
        <f t="shared" si="1"/>
        <v>63.359211873148091</v>
      </c>
    </row>
    <row r="36" spans="1:15" x14ac:dyDescent="0.25">
      <c r="A36" s="37">
        <v>900</v>
      </c>
      <c r="B36" s="27">
        <v>900</v>
      </c>
      <c r="C36" s="27">
        <v>0</v>
      </c>
      <c r="D36" s="27">
        <v>0</v>
      </c>
      <c r="E36" s="27">
        <v>900</v>
      </c>
      <c r="F36" s="27">
        <v>900</v>
      </c>
      <c r="G36" s="27">
        <v>-50</v>
      </c>
      <c r="H36" s="27">
        <v>-500</v>
      </c>
      <c r="I36" s="27">
        <v>264.28899999999999</v>
      </c>
      <c r="J36" s="27">
        <v>502.49</v>
      </c>
      <c r="K36" s="34">
        <v>1.613</v>
      </c>
      <c r="L36" s="34">
        <v>1.613</v>
      </c>
      <c r="M36" s="26">
        <f t="shared" si="0"/>
        <v>0.76196281621456874</v>
      </c>
      <c r="N36" s="27"/>
      <c r="O36" s="27">
        <f t="shared" si="1"/>
        <v>61.348139658414411</v>
      </c>
    </row>
    <row r="37" spans="1:15" x14ac:dyDescent="0.25">
      <c r="A37" s="37">
        <v>930</v>
      </c>
      <c r="B37" s="27">
        <v>930</v>
      </c>
      <c r="C37" s="27">
        <v>0</v>
      </c>
      <c r="D37" s="27">
        <v>0</v>
      </c>
      <c r="E37" s="27">
        <v>930</v>
      </c>
      <c r="F37" s="27">
        <v>930</v>
      </c>
      <c r="G37" s="27">
        <v>-50</v>
      </c>
      <c r="H37" s="27">
        <v>-500</v>
      </c>
      <c r="I37" s="27">
        <v>264.28899999999999</v>
      </c>
      <c r="J37" s="27">
        <v>502.49</v>
      </c>
      <c r="K37" s="34">
        <v>1.6668000000000001</v>
      </c>
      <c r="L37" s="34">
        <v>1.6668000000000001</v>
      </c>
      <c r="M37" s="26">
        <f t="shared" ref="M37:M68" si="2">((ref_diam+offset_diam)/2)/(12*3.281)</f>
        <v>0.76196281621456874</v>
      </c>
      <c r="N37" s="27"/>
      <c r="O37" s="27">
        <f t="shared" ref="O37:O68" si="3">(J37-M37-surface_margin)/(scaling_factor*(SQRT(K37^2+L37^2+sigma_pa^2)))</f>
        <v>59.454595742675508</v>
      </c>
    </row>
    <row r="38" spans="1:15" x14ac:dyDescent="0.25">
      <c r="A38" s="37">
        <v>960</v>
      </c>
      <c r="B38" s="27">
        <v>960</v>
      </c>
      <c r="C38" s="27">
        <v>0</v>
      </c>
      <c r="D38" s="27">
        <v>0</v>
      </c>
      <c r="E38" s="27">
        <v>960</v>
      </c>
      <c r="F38" s="27">
        <v>960</v>
      </c>
      <c r="G38" s="27">
        <v>-50</v>
      </c>
      <c r="H38" s="27">
        <v>-500</v>
      </c>
      <c r="I38" s="27">
        <v>264.28899999999999</v>
      </c>
      <c r="J38" s="27">
        <v>502.49</v>
      </c>
      <c r="K38" s="34">
        <v>1.7205999999999999</v>
      </c>
      <c r="L38" s="34">
        <v>1.7205999999999999</v>
      </c>
      <c r="M38" s="26">
        <f t="shared" si="2"/>
        <v>0.76196281621456874</v>
      </c>
      <c r="N38" s="27"/>
      <c r="O38" s="27">
        <f t="shared" si="3"/>
        <v>57.672038762858108</v>
      </c>
    </row>
    <row r="39" spans="1:15" x14ac:dyDescent="0.25">
      <c r="A39" s="37">
        <v>990</v>
      </c>
      <c r="B39" s="27">
        <v>990</v>
      </c>
      <c r="C39" s="27">
        <v>0</v>
      </c>
      <c r="D39" s="27">
        <v>0</v>
      </c>
      <c r="E39" s="27">
        <v>990</v>
      </c>
      <c r="F39" s="27">
        <v>990</v>
      </c>
      <c r="G39" s="27">
        <v>-50</v>
      </c>
      <c r="H39" s="27">
        <v>-500</v>
      </c>
      <c r="I39" s="27">
        <v>264.28899999999999</v>
      </c>
      <c r="J39" s="27">
        <v>502.49</v>
      </c>
      <c r="K39" s="34">
        <v>1.7743</v>
      </c>
      <c r="L39" s="34">
        <v>1.7743</v>
      </c>
      <c r="M39" s="26">
        <f t="shared" si="2"/>
        <v>0.76196281621456874</v>
      </c>
      <c r="N39" s="27"/>
      <c r="O39" s="27">
        <f t="shared" si="3"/>
        <v>55.99422631616806</v>
      </c>
    </row>
    <row r="40" spans="1:15" x14ac:dyDescent="0.25">
      <c r="A40" s="37">
        <v>1020</v>
      </c>
      <c r="B40" s="27">
        <v>1020</v>
      </c>
      <c r="C40" s="27">
        <v>-0.35</v>
      </c>
      <c r="D40" s="27">
        <v>0</v>
      </c>
      <c r="E40" s="27">
        <v>1027.99</v>
      </c>
      <c r="F40" s="27">
        <v>1027.98</v>
      </c>
      <c r="G40" s="27">
        <v>-50.47</v>
      </c>
      <c r="H40" s="27">
        <v>-499.67</v>
      </c>
      <c r="I40" s="27">
        <v>264.27199999999999</v>
      </c>
      <c r="J40" s="27">
        <v>502.24</v>
      </c>
      <c r="K40" s="34">
        <v>1.8250999999999999</v>
      </c>
      <c r="L40" s="34">
        <v>1.8384</v>
      </c>
      <c r="M40" s="26">
        <f t="shared" si="2"/>
        <v>0.76196281621456874</v>
      </c>
      <c r="N40" s="27"/>
      <c r="O40" s="27">
        <f t="shared" si="3"/>
        <v>54.274694273390821</v>
      </c>
    </row>
    <row r="41" spans="1:15" x14ac:dyDescent="0.25">
      <c r="A41" s="37">
        <v>1050</v>
      </c>
      <c r="B41" s="27">
        <v>1049.97</v>
      </c>
      <c r="C41" s="27">
        <v>-1.57</v>
      </c>
      <c r="D41" s="27">
        <v>0</v>
      </c>
      <c r="E41" s="27">
        <v>1069.95</v>
      </c>
      <c r="F41" s="27">
        <v>1069.8699999999999</v>
      </c>
      <c r="G41" s="27">
        <v>-52.42</v>
      </c>
      <c r="H41" s="27">
        <v>-498.3</v>
      </c>
      <c r="I41" s="27">
        <v>264.173</v>
      </c>
      <c r="J41" s="27">
        <v>501.29</v>
      </c>
      <c r="K41" s="34">
        <v>1.8723000000000001</v>
      </c>
      <c r="L41" s="34">
        <v>1.9057999999999999</v>
      </c>
      <c r="M41" s="26">
        <f t="shared" si="2"/>
        <v>0.76196281621456874</v>
      </c>
      <c r="N41" s="27"/>
      <c r="O41" s="27">
        <f t="shared" si="3"/>
        <v>52.583423710436897</v>
      </c>
    </row>
    <row r="42" spans="1:15" x14ac:dyDescent="0.25">
      <c r="A42" s="37">
        <v>1080</v>
      </c>
      <c r="B42" s="27">
        <v>1079.8800000000001</v>
      </c>
      <c r="C42" s="27">
        <v>-3.83</v>
      </c>
      <c r="D42" s="27">
        <v>0</v>
      </c>
      <c r="E42" s="27">
        <v>1111.79</v>
      </c>
      <c r="F42" s="27">
        <v>1111.47</v>
      </c>
      <c r="G42" s="27">
        <v>-56.04</v>
      </c>
      <c r="H42" s="27">
        <v>-495.77</v>
      </c>
      <c r="I42" s="27">
        <v>263.98899999999998</v>
      </c>
      <c r="J42" s="27">
        <v>499.51</v>
      </c>
      <c r="K42" s="34">
        <v>1.9187000000000001</v>
      </c>
      <c r="L42" s="34">
        <v>1.9725999999999999</v>
      </c>
      <c r="M42" s="26">
        <f t="shared" si="2"/>
        <v>0.76196281621456874</v>
      </c>
      <c r="N42" s="27"/>
      <c r="O42" s="27">
        <f t="shared" si="3"/>
        <v>50.918708752227076</v>
      </c>
    </row>
    <row r="43" spans="1:15" x14ac:dyDescent="0.25">
      <c r="A43" s="37">
        <v>1110</v>
      </c>
      <c r="B43" s="27">
        <v>1109.7</v>
      </c>
      <c r="C43" s="27">
        <v>-7.14</v>
      </c>
      <c r="D43" s="27">
        <v>0</v>
      </c>
      <c r="E43" s="27">
        <v>1153.43</v>
      </c>
      <c r="F43" s="27">
        <v>1152.6199999999999</v>
      </c>
      <c r="G43" s="27">
        <v>-61.28</v>
      </c>
      <c r="H43" s="27">
        <v>-492.1</v>
      </c>
      <c r="I43" s="27">
        <v>263.72199999999998</v>
      </c>
      <c r="J43" s="27">
        <v>496.93</v>
      </c>
      <c r="K43" s="34">
        <v>1.9646999999999999</v>
      </c>
      <c r="L43" s="34">
        <v>2.0396999999999998</v>
      </c>
      <c r="M43" s="26">
        <f t="shared" si="2"/>
        <v>0.76196281621456874</v>
      </c>
      <c r="N43" s="27"/>
      <c r="O43" s="27">
        <f t="shared" si="3"/>
        <v>49.264517221958599</v>
      </c>
    </row>
    <row r="44" spans="1:15" x14ac:dyDescent="0.25">
      <c r="A44" s="37">
        <v>1140</v>
      </c>
      <c r="B44" s="27">
        <v>1139.3800000000001</v>
      </c>
      <c r="C44" s="27">
        <v>-11.49</v>
      </c>
      <c r="D44" s="27">
        <v>0</v>
      </c>
      <c r="E44" s="27">
        <v>1194.8</v>
      </c>
      <c r="F44" s="27">
        <v>1193.1400000000001</v>
      </c>
      <c r="G44" s="27">
        <v>-68.09</v>
      </c>
      <c r="H44" s="27">
        <v>-487.33</v>
      </c>
      <c r="I44" s="27">
        <v>263.37400000000002</v>
      </c>
      <c r="J44" s="27">
        <v>493.54</v>
      </c>
      <c r="K44" s="34">
        <v>2.0104000000000002</v>
      </c>
      <c r="L44" s="34">
        <v>2.1078999999999999</v>
      </c>
      <c r="M44" s="26">
        <f t="shared" si="2"/>
        <v>0.76196281621456874</v>
      </c>
      <c r="N44" s="27"/>
      <c r="O44" s="27">
        <f t="shared" si="3"/>
        <v>47.608949306606462</v>
      </c>
    </row>
    <row r="45" spans="1:15" x14ac:dyDescent="0.25">
      <c r="A45" s="37">
        <v>1170</v>
      </c>
      <c r="B45" s="27">
        <v>1168.8900000000001</v>
      </c>
      <c r="C45" s="27">
        <v>-16.87</v>
      </c>
      <c r="D45" s="27">
        <v>0</v>
      </c>
      <c r="E45" s="27">
        <v>1235.8399999999999</v>
      </c>
      <c r="F45" s="27">
        <v>1232.8900000000001</v>
      </c>
      <c r="G45" s="27">
        <v>-76.430000000000007</v>
      </c>
      <c r="H45" s="27">
        <v>-481.5</v>
      </c>
      <c r="I45" s="27">
        <v>262.94900000000001</v>
      </c>
      <c r="J45" s="27">
        <v>489.37</v>
      </c>
      <c r="K45" s="34">
        <v>2.0565000000000002</v>
      </c>
      <c r="L45" s="34">
        <v>2.1785999999999999</v>
      </c>
      <c r="M45" s="26">
        <f t="shared" si="2"/>
        <v>0.76196281621456874</v>
      </c>
      <c r="N45" s="27"/>
      <c r="O45" s="27">
        <f t="shared" si="3"/>
        <v>45.933665347125633</v>
      </c>
    </row>
    <row r="46" spans="1:15" x14ac:dyDescent="0.25">
      <c r="A46" s="37">
        <v>1200</v>
      </c>
      <c r="B46" s="27">
        <v>1198.2</v>
      </c>
      <c r="C46" s="27">
        <v>-23.27</v>
      </c>
      <c r="D46" s="27">
        <v>0</v>
      </c>
      <c r="E46" s="27">
        <v>1276.48</v>
      </c>
      <c r="F46" s="27">
        <v>1271.74</v>
      </c>
      <c r="G46" s="27">
        <v>-86.2</v>
      </c>
      <c r="H46" s="27">
        <v>-474.65</v>
      </c>
      <c r="I46" s="27">
        <v>262.44799999999998</v>
      </c>
      <c r="J46" s="27">
        <v>484.42</v>
      </c>
      <c r="K46" s="34">
        <v>2.1032999999999999</v>
      </c>
      <c r="L46" s="34">
        <v>2.2530999999999999</v>
      </c>
      <c r="M46" s="26">
        <f t="shared" si="2"/>
        <v>0.76196281621456874</v>
      </c>
      <c r="N46" s="27"/>
      <c r="O46" s="27">
        <f t="shared" si="3"/>
        <v>44.227381906696543</v>
      </c>
    </row>
    <row r="47" spans="1:15" x14ac:dyDescent="0.25">
      <c r="A47" s="37">
        <v>1230</v>
      </c>
      <c r="B47" s="27">
        <v>1227.27</v>
      </c>
      <c r="C47" s="27">
        <v>-30.7</v>
      </c>
      <c r="D47" s="27">
        <v>0</v>
      </c>
      <c r="E47" s="27">
        <v>1316.68</v>
      </c>
      <c r="F47" s="27">
        <v>1309.57</v>
      </c>
      <c r="G47" s="27">
        <v>-97.34</v>
      </c>
      <c r="H47" s="27">
        <v>-466.86</v>
      </c>
      <c r="I47" s="27">
        <v>261.87599999999998</v>
      </c>
      <c r="J47" s="27">
        <v>478.72</v>
      </c>
      <c r="K47" s="34">
        <v>2.1516000000000002</v>
      </c>
      <c r="L47" s="34">
        <v>2.3325</v>
      </c>
      <c r="M47" s="26">
        <f t="shared" si="2"/>
        <v>0.76196281621456874</v>
      </c>
      <c r="N47" s="27"/>
      <c r="O47" s="27">
        <f t="shared" si="3"/>
        <v>42.482540901300368</v>
      </c>
    </row>
    <row r="48" spans="1:15" x14ac:dyDescent="0.25">
      <c r="A48" s="37">
        <v>1260</v>
      </c>
      <c r="B48" s="27">
        <v>1256.05</v>
      </c>
      <c r="C48" s="27">
        <v>-39.130000000000003</v>
      </c>
      <c r="D48" s="27">
        <v>0</v>
      </c>
      <c r="E48" s="27">
        <v>1356.38</v>
      </c>
      <c r="F48" s="27">
        <v>1346.26</v>
      </c>
      <c r="G48" s="27">
        <v>-109.74</v>
      </c>
      <c r="H48" s="27">
        <v>-458.17</v>
      </c>
      <c r="I48" s="27">
        <v>261.23899999999998</v>
      </c>
      <c r="J48" s="27">
        <v>472.27</v>
      </c>
      <c r="K48" s="34">
        <v>2.202</v>
      </c>
      <c r="L48" s="34">
        <v>2.419</v>
      </c>
      <c r="M48" s="26">
        <f t="shared" si="2"/>
        <v>0.76196281621456874</v>
      </c>
      <c r="N48" s="27"/>
      <c r="O48" s="27">
        <f t="shared" si="3"/>
        <v>40.684627810009857</v>
      </c>
    </row>
    <row r="49" spans="1:15" x14ac:dyDescent="0.25">
      <c r="A49" s="37">
        <v>1290</v>
      </c>
      <c r="B49" s="27">
        <v>1284.53</v>
      </c>
      <c r="C49" s="27">
        <v>-48.57</v>
      </c>
      <c r="D49" s="27">
        <v>0</v>
      </c>
      <c r="E49" s="27">
        <v>1395.54</v>
      </c>
      <c r="F49" s="27">
        <v>1381.73</v>
      </c>
      <c r="G49" s="27">
        <v>-123.33</v>
      </c>
      <c r="H49" s="27">
        <v>-448.65</v>
      </c>
      <c r="I49" s="27">
        <v>260.53899999999999</v>
      </c>
      <c r="J49" s="27">
        <v>465.11</v>
      </c>
      <c r="K49" s="34">
        <v>2.2549999999999999</v>
      </c>
      <c r="L49" s="34">
        <v>2.5245000000000002</v>
      </c>
      <c r="M49" s="26">
        <f t="shared" si="2"/>
        <v>0.76196281621456874</v>
      </c>
      <c r="N49" s="27"/>
      <c r="O49" s="27">
        <f t="shared" si="3"/>
        <v>38.74817172874387</v>
      </c>
    </row>
    <row r="50" spans="1:15" x14ac:dyDescent="0.25">
      <c r="A50" s="37">
        <v>1320</v>
      </c>
      <c r="B50" s="27">
        <v>1312.66</v>
      </c>
      <c r="C50" s="27">
        <v>-58.99</v>
      </c>
      <c r="D50" s="27">
        <v>0</v>
      </c>
      <c r="E50" s="27">
        <v>1434.12</v>
      </c>
      <c r="F50" s="27">
        <v>1415.9</v>
      </c>
      <c r="G50" s="27">
        <v>-138</v>
      </c>
      <c r="H50" s="27">
        <v>-438.38</v>
      </c>
      <c r="I50" s="27">
        <v>259.78300000000002</v>
      </c>
      <c r="J50" s="27">
        <v>457.25</v>
      </c>
      <c r="K50" s="34">
        <v>2.3113000000000001</v>
      </c>
      <c r="L50" s="34">
        <v>2.6173000000000002</v>
      </c>
      <c r="M50" s="26">
        <f t="shared" si="2"/>
        <v>0.76196281621456874</v>
      </c>
      <c r="N50" s="27"/>
      <c r="O50" s="27">
        <f t="shared" si="3"/>
        <v>36.950842484904783</v>
      </c>
    </row>
    <row r="51" spans="1:15" x14ac:dyDescent="0.25">
      <c r="A51" s="37">
        <v>1350</v>
      </c>
      <c r="B51" s="27">
        <v>1340.41</v>
      </c>
      <c r="C51" s="27">
        <v>-70.38</v>
      </c>
      <c r="D51" s="27">
        <v>0</v>
      </c>
      <c r="E51" s="27">
        <v>1472.1</v>
      </c>
      <c r="F51" s="27">
        <v>1448.72</v>
      </c>
      <c r="G51" s="27">
        <v>-153.65</v>
      </c>
      <c r="H51" s="27">
        <v>-427.43</v>
      </c>
      <c r="I51" s="27">
        <v>258.97699999999998</v>
      </c>
      <c r="J51" s="27">
        <v>448.73</v>
      </c>
      <c r="K51" s="34">
        <v>2.3715000000000002</v>
      </c>
      <c r="L51" s="34">
        <v>2.7313000000000001</v>
      </c>
      <c r="M51" s="26">
        <f t="shared" si="2"/>
        <v>0.76196281621456874</v>
      </c>
      <c r="N51" s="27"/>
      <c r="O51" s="27">
        <f t="shared" si="3"/>
        <v>35.027377534769101</v>
      </c>
    </row>
    <row r="52" spans="1:15" x14ac:dyDescent="0.25">
      <c r="A52" s="37">
        <v>1380</v>
      </c>
      <c r="B52" s="27">
        <v>1367.74</v>
      </c>
      <c r="C52" s="27">
        <v>-82.74</v>
      </c>
      <c r="D52" s="27">
        <v>0</v>
      </c>
      <c r="E52" s="27">
        <v>1509.46</v>
      </c>
      <c r="F52" s="27">
        <v>1480.15</v>
      </c>
      <c r="G52" s="27">
        <v>-170.18</v>
      </c>
      <c r="H52" s="27">
        <v>-415.85</v>
      </c>
      <c r="I52" s="27">
        <v>258.12599999999998</v>
      </c>
      <c r="J52" s="27">
        <v>439.56</v>
      </c>
      <c r="K52" s="34">
        <v>2.4361000000000002</v>
      </c>
      <c r="L52" s="34">
        <v>2.8576000000000001</v>
      </c>
      <c r="M52" s="26">
        <f t="shared" si="2"/>
        <v>0.76196281621456874</v>
      </c>
      <c r="N52" s="27"/>
      <c r="O52" s="27">
        <f t="shared" si="3"/>
        <v>33.072473979539623</v>
      </c>
    </row>
    <row r="53" spans="1:15" x14ac:dyDescent="0.25">
      <c r="A53" s="37">
        <v>1410</v>
      </c>
      <c r="B53" s="27">
        <v>1394.63</v>
      </c>
      <c r="C53" s="27">
        <v>-96.05</v>
      </c>
      <c r="D53" s="27">
        <v>0</v>
      </c>
      <c r="E53" s="27">
        <v>1546.17</v>
      </c>
      <c r="F53" s="27">
        <v>1510.15</v>
      </c>
      <c r="G53" s="27">
        <v>-187.51</v>
      </c>
      <c r="H53" s="27">
        <v>-403.72</v>
      </c>
      <c r="I53" s="27">
        <v>257.23500000000001</v>
      </c>
      <c r="J53" s="27">
        <v>429.76</v>
      </c>
      <c r="K53" s="34">
        <v>2.5057</v>
      </c>
      <c r="L53" s="34">
        <v>2.9952000000000001</v>
      </c>
      <c r="M53" s="26">
        <f t="shared" si="2"/>
        <v>0.76196281621456874</v>
      </c>
      <c r="N53" s="27"/>
      <c r="O53" s="27">
        <f t="shared" si="3"/>
        <v>31.111505445784129</v>
      </c>
    </row>
    <row r="54" spans="1:15" x14ac:dyDescent="0.25">
      <c r="A54" s="37">
        <v>1440</v>
      </c>
      <c r="B54" s="27">
        <v>1421.03</v>
      </c>
      <c r="C54" s="27">
        <v>-110.29</v>
      </c>
      <c r="D54" s="27">
        <v>0</v>
      </c>
      <c r="E54" s="27">
        <v>1582.22</v>
      </c>
      <c r="F54" s="27">
        <v>1538.71</v>
      </c>
      <c r="G54" s="27">
        <v>-205.53</v>
      </c>
      <c r="H54" s="27">
        <v>-391.09</v>
      </c>
      <c r="I54" s="27">
        <v>256.31200000000001</v>
      </c>
      <c r="J54" s="27">
        <v>419.37</v>
      </c>
      <c r="K54" s="34">
        <v>2.5804999999999998</v>
      </c>
      <c r="L54" s="34">
        <v>3.1446000000000001</v>
      </c>
      <c r="M54" s="26">
        <f t="shared" si="2"/>
        <v>0.76196281621456874</v>
      </c>
      <c r="N54" s="27"/>
      <c r="O54" s="27">
        <f t="shared" si="3"/>
        <v>29.161239293375903</v>
      </c>
    </row>
    <row r="55" spans="1:15" x14ac:dyDescent="0.25">
      <c r="A55" s="37">
        <v>1470</v>
      </c>
      <c r="B55" s="27">
        <v>1446.93</v>
      </c>
      <c r="C55" s="27">
        <v>-125.43</v>
      </c>
      <c r="D55" s="27">
        <v>0</v>
      </c>
      <c r="E55" s="27">
        <v>1617.63</v>
      </c>
      <c r="F55" s="27">
        <v>1565.83</v>
      </c>
      <c r="G55" s="27">
        <v>-224.17</v>
      </c>
      <c r="H55" s="27">
        <v>-378.05</v>
      </c>
      <c r="I55" s="27">
        <v>255.363</v>
      </c>
      <c r="J55" s="27">
        <v>408.42</v>
      </c>
      <c r="K55" s="34">
        <v>2.661</v>
      </c>
      <c r="L55" s="34">
        <v>3.3056999999999999</v>
      </c>
      <c r="M55" s="26">
        <f t="shared" si="2"/>
        <v>0.76196281621456874</v>
      </c>
      <c r="N55" s="27"/>
      <c r="O55" s="27">
        <f t="shared" si="3"/>
        <v>27.237975386061862</v>
      </c>
    </row>
    <row r="56" spans="1:15" x14ac:dyDescent="0.25">
      <c r="A56" s="37">
        <v>1500</v>
      </c>
      <c r="B56" s="27">
        <v>1472.28</v>
      </c>
      <c r="C56" s="27">
        <v>-141.47999999999999</v>
      </c>
      <c r="D56" s="27">
        <v>0</v>
      </c>
      <c r="E56" s="27">
        <v>1652.37</v>
      </c>
      <c r="F56" s="27">
        <v>1591.52</v>
      </c>
      <c r="G56" s="27">
        <v>-243.33</v>
      </c>
      <c r="H56" s="27">
        <v>-364.63</v>
      </c>
      <c r="I56" s="27">
        <v>254.393</v>
      </c>
      <c r="J56" s="27">
        <v>396.92</v>
      </c>
      <c r="K56" s="34">
        <v>2.7473000000000001</v>
      </c>
      <c r="L56" s="34">
        <v>3.4792000000000001</v>
      </c>
      <c r="M56" s="26">
        <f t="shared" si="2"/>
        <v>0.76196281621456874</v>
      </c>
      <c r="N56" s="27"/>
      <c r="O56" s="27">
        <f t="shared" si="3"/>
        <v>25.35232047994856</v>
      </c>
    </row>
    <row r="57" spans="1:15" x14ac:dyDescent="0.25">
      <c r="A57" s="37">
        <v>1530</v>
      </c>
      <c r="B57" s="27">
        <v>1497.05</v>
      </c>
      <c r="C57" s="27">
        <v>-158.38999999999999</v>
      </c>
      <c r="D57" s="27">
        <v>0</v>
      </c>
      <c r="E57" s="27">
        <v>1686.46</v>
      </c>
      <c r="F57" s="27">
        <v>1615.78</v>
      </c>
      <c r="G57" s="27">
        <v>-262.95</v>
      </c>
      <c r="H57" s="27">
        <v>-350.89</v>
      </c>
      <c r="I57" s="27">
        <v>253.40799999999999</v>
      </c>
      <c r="J57" s="27">
        <v>384.91</v>
      </c>
      <c r="K57" s="34">
        <v>2.8395999999999999</v>
      </c>
      <c r="L57" s="34">
        <v>3.6646999999999998</v>
      </c>
      <c r="M57" s="26">
        <f t="shared" si="2"/>
        <v>0.76196281621456874</v>
      </c>
      <c r="N57" s="27"/>
      <c r="O57" s="27">
        <f t="shared" si="3"/>
        <v>23.519495893644518</v>
      </c>
    </row>
    <row r="58" spans="1:15" x14ac:dyDescent="0.25">
      <c r="A58" s="37">
        <v>1560</v>
      </c>
      <c r="B58" s="27">
        <v>1521.22</v>
      </c>
      <c r="C58" s="27">
        <v>-176.17</v>
      </c>
      <c r="D58" s="27">
        <v>0</v>
      </c>
      <c r="E58" s="27">
        <v>1719.91</v>
      </c>
      <c r="F58" s="27">
        <v>1638.64</v>
      </c>
      <c r="G58" s="27">
        <v>-282.94</v>
      </c>
      <c r="H58" s="27">
        <v>-336.89</v>
      </c>
      <c r="I58" s="27">
        <v>252.41399999999999</v>
      </c>
      <c r="J58" s="27">
        <v>372.4</v>
      </c>
      <c r="K58" s="34">
        <v>2.9379</v>
      </c>
      <c r="L58" s="34">
        <v>3.8609</v>
      </c>
      <c r="M58" s="26">
        <f t="shared" si="2"/>
        <v>0.76196281621456874</v>
      </c>
      <c r="N58" s="27"/>
      <c r="O58" s="27">
        <f t="shared" si="3"/>
        <v>21.753252767465533</v>
      </c>
    </row>
    <row r="59" spans="1:15" x14ac:dyDescent="0.25">
      <c r="A59" s="37">
        <v>1590</v>
      </c>
      <c r="B59" s="27">
        <v>1544.75</v>
      </c>
      <c r="C59" s="27">
        <v>-194.77</v>
      </c>
      <c r="D59" s="27">
        <v>0</v>
      </c>
      <c r="E59" s="27">
        <v>1752.73</v>
      </c>
      <c r="F59" s="27">
        <v>1660.13</v>
      </c>
      <c r="G59" s="27">
        <v>-303.26</v>
      </c>
      <c r="H59" s="27">
        <v>-322.67</v>
      </c>
      <c r="I59" s="27">
        <v>251.417</v>
      </c>
      <c r="J59" s="27">
        <v>359.44</v>
      </c>
      <c r="K59" s="34">
        <v>3.0423</v>
      </c>
      <c r="L59" s="34">
        <v>4.0673000000000004</v>
      </c>
      <c r="M59" s="26">
        <f t="shared" si="2"/>
        <v>0.76196281621456874</v>
      </c>
      <c r="N59" s="27"/>
      <c r="O59" s="27">
        <f t="shared" si="3"/>
        <v>20.062351147479614</v>
      </c>
    </row>
    <row r="60" spans="1:15" x14ac:dyDescent="0.25">
      <c r="A60" s="37">
        <v>1620</v>
      </c>
      <c r="B60" s="27">
        <v>1567.62</v>
      </c>
      <c r="C60" s="27">
        <v>-214.19</v>
      </c>
      <c r="D60" s="27">
        <v>0</v>
      </c>
      <c r="E60" s="27">
        <v>1784.92</v>
      </c>
      <c r="F60" s="27">
        <v>1680.28</v>
      </c>
      <c r="G60" s="27">
        <v>-323.83</v>
      </c>
      <c r="H60" s="27">
        <v>-308.26</v>
      </c>
      <c r="I60" s="27">
        <v>250.42099999999999</v>
      </c>
      <c r="J60" s="27">
        <v>346.04</v>
      </c>
      <c r="K60" s="34">
        <v>3.1528</v>
      </c>
      <c r="L60" s="34">
        <v>4.2831000000000001</v>
      </c>
      <c r="M60" s="26">
        <f t="shared" si="2"/>
        <v>0.76196281621456874</v>
      </c>
      <c r="N60" s="27"/>
      <c r="O60" s="27">
        <f t="shared" si="3"/>
        <v>18.451588174827357</v>
      </c>
    </row>
    <row r="61" spans="1:15" x14ac:dyDescent="0.25">
      <c r="A61" s="37">
        <v>1650</v>
      </c>
      <c r="B61" s="27">
        <v>1589.79</v>
      </c>
      <c r="C61" s="27">
        <v>-234.39</v>
      </c>
      <c r="D61" s="27">
        <v>0</v>
      </c>
      <c r="E61" s="27">
        <v>1816.52</v>
      </c>
      <c r="F61" s="27">
        <v>1699.13</v>
      </c>
      <c r="G61" s="27">
        <v>-344.6</v>
      </c>
      <c r="H61" s="27">
        <v>-293.72000000000003</v>
      </c>
      <c r="I61" s="27">
        <v>249.43199999999999</v>
      </c>
      <c r="J61" s="27">
        <v>332.22</v>
      </c>
      <c r="K61" s="34">
        <v>3.2690999999999999</v>
      </c>
      <c r="L61" s="34">
        <v>4.5076000000000001</v>
      </c>
      <c r="M61" s="26">
        <f t="shared" si="2"/>
        <v>0.76196281621456874</v>
      </c>
      <c r="N61" s="27"/>
      <c r="O61" s="27">
        <f t="shared" si="3"/>
        <v>16.924046917817108</v>
      </c>
    </row>
    <row r="62" spans="1:15" x14ac:dyDescent="0.25">
      <c r="A62" s="37">
        <v>1680</v>
      </c>
      <c r="B62" s="27">
        <v>1611.25</v>
      </c>
      <c r="C62" s="27">
        <v>-255.35</v>
      </c>
      <c r="D62" s="27">
        <v>0</v>
      </c>
      <c r="E62" s="27">
        <v>1847.54</v>
      </c>
      <c r="F62" s="27">
        <v>1716.72</v>
      </c>
      <c r="G62" s="27">
        <v>-365.53</v>
      </c>
      <c r="H62" s="27">
        <v>-279.06</v>
      </c>
      <c r="I62" s="27">
        <v>248.45400000000001</v>
      </c>
      <c r="J62" s="27">
        <v>318.02</v>
      </c>
      <c r="K62" s="34">
        <v>3.3912</v>
      </c>
      <c r="L62" s="34">
        <v>4.7401999999999997</v>
      </c>
      <c r="M62" s="26">
        <f t="shared" si="2"/>
        <v>0.76196281621456874</v>
      </c>
      <c r="N62" s="27"/>
      <c r="O62" s="27">
        <f t="shared" si="3"/>
        <v>15.480871759700793</v>
      </c>
    </row>
    <row r="63" spans="1:15" x14ac:dyDescent="0.25">
      <c r="A63" s="37">
        <v>1710</v>
      </c>
      <c r="B63" s="27">
        <v>1631.97</v>
      </c>
      <c r="C63" s="27">
        <v>-277.05</v>
      </c>
      <c r="D63" s="27">
        <v>0</v>
      </c>
      <c r="E63" s="27">
        <v>1878.01</v>
      </c>
      <c r="F63" s="27">
        <v>1733.08</v>
      </c>
      <c r="G63" s="27">
        <v>-386.58</v>
      </c>
      <c r="H63" s="27">
        <v>-264.32</v>
      </c>
      <c r="I63" s="27">
        <v>247.49199999999999</v>
      </c>
      <c r="J63" s="27">
        <v>303.45999999999998</v>
      </c>
      <c r="K63" s="34">
        <v>3.5188000000000001</v>
      </c>
      <c r="L63" s="34">
        <v>4.9801000000000002</v>
      </c>
      <c r="M63" s="26">
        <f t="shared" si="2"/>
        <v>0.76196281621456874</v>
      </c>
      <c r="N63" s="27"/>
      <c r="O63" s="27">
        <f t="shared" si="3"/>
        <v>14.121524352087803</v>
      </c>
    </row>
    <row r="64" spans="1:15" x14ac:dyDescent="0.25">
      <c r="A64" s="37">
        <v>1740</v>
      </c>
      <c r="B64" s="27">
        <v>1651.91</v>
      </c>
      <c r="C64" s="27">
        <v>-299.45999999999998</v>
      </c>
      <c r="D64" s="27">
        <v>0</v>
      </c>
      <c r="E64" s="27">
        <v>1907.93</v>
      </c>
      <c r="F64" s="27">
        <v>1748.25</v>
      </c>
      <c r="G64" s="27">
        <v>-407.71</v>
      </c>
      <c r="H64" s="27">
        <v>-249.53</v>
      </c>
      <c r="I64" s="27">
        <v>246.548</v>
      </c>
      <c r="J64" s="27">
        <v>288.56</v>
      </c>
      <c r="K64" s="34">
        <v>3.6518000000000002</v>
      </c>
      <c r="L64" s="34">
        <v>5.2264999999999997</v>
      </c>
      <c r="M64" s="26">
        <f t="shared" si="2"/>
        <v>0.76196281621456874</v>
      </c>
      <c r="N64" s="27"/>
      <c r="O64" s="27">
        <f t="shared" si="3"/>
        <v>12.843839115131349</v>
      </c>
    </row>
    <row r="65" spans="1:15" x14ac:dyDescent="0.25">
      <c r="A65" s="37">
        <v>1770</v>
      </c>
      <c r="B65" s="27">
        <v>1671.06</v>
      </c>
      <c r="C65" s="27">
        <v>-322.55</v>
      </c>
      <c r="D65" s="27">
        <v>0</v>
      </c>
      <c r="E65" s="27">
        <v>1937.35</v>
      </c>
      <c r="F65" s="27">
        <v>1762.29</v>
      </c>
      <c r="G65" s="27">
        <v>-428.88</v>
      </c>
      <c r="H65" s="27">
        <v>-234.7</v>
      </c>
      <c r="I65" s="27">
        <v>245.62700000000001</v>
      </c>
      <c r="J65" s="27">
        <v>273.33999999999997</v>
      </c>
      <c r="K65" s="34">
        <v>3.7898999999999998</v>
      </c>
      <c r="L65" s="34">
        <v>5.4786999999999999</v>
      </c>
      <c r="M65" s="26">
        <f t="shared" si="2"/>
        <v>0.76196281621456874</v>
      </c>
      <c r="N65" s="27"/>
      <c r="O65" s="27">
        <f t="shared" si="3"/>
        <v>11.644841377610305</v>
      </c>
    </row>
    <row r="66" spans="1:15" x14ac:dyDescent="0.25">
      <c r="A66" s="37">
        <v>1800</v>
      </c>
      <c r="B66" s="27">
        <v>1689.39</v>
      </c>
      <c r="C66" s="27">
        <v>-346.29</v>
      </c>
      <c r="D66" s="27">
        <v>0</v>
      </c>
      <c r="E66" s="27">
        <v>1966.28</v>
      </c>
      <c r="F66" s="27">
        <v>1775.21</v>
      </c>
      <c r="G66" s="27">
        <v>-450.08</v>
      </c>
      <c r="H66" s="27">
        <v>-219.86</v>
      </c>
      <c r="I66" s="27">
        <v>244.73</v>
      </c>
      <c r="J66" s="27">
        <v>257.83</v>
      </c>
      <c r="K66" s="34">
        <v>3.9327999999999999</v>
      </c>
      <c r="L66" s="34">
        <v>5.7359</v>
      </c>
      <c r="M66" s="26">
        <f t="shared" si="2"/>
        <v>0.76196281621456874</v>
      </c>
      <c r="N66" s="27"/>
      <c r="O66" s="27">
        <f t="shared" si="3"/>
        <v>10.521478288234405</v>
      </c>
    </row>
    <row r="67" spans="1:15" x14ac:dyDescent="0.25">
      <c r="A67" s="37">
        <v>1830</v>
      </c>
      <c r="B67" s="27">
        <v>1706.89</v>
      </c>
      <c r="C67" s="27">
        <v>-370.66</v>
      </c>
      <c r="D67" s="27">
        <v>0</v>
      </c>
      <c r="E67" s="27">
        <v>1994.74</v>
      </c>
      <c r="F67" s="27">
        <v>1787.08</v>
      </c>
      <c r="G67" s="27">
        <v>-471.27</v>
      </c>
      <c r="H67" s="27">
        <v>-205.02</v>
      </c>
      <c r="I67" s="27">
        <v>243.86199999999999</v>
      </c>
      <c r="J67" s="27">
        <v>242.05</v>
      </c>
      <c r="K67" s="34">
        <v>4.0804</v>
      </c>
      <c r="L67" s="34">
        <v>5.9976000000000003</v>
      </c>
      <c r="M67" s="26">
        <f t="shared" si="2"/>
        <v>0.76196281621456874</v>
      </c>
      <c r="N67" s="27"/>
      <c r="O67" s="27">
        <f t="shared" si="3"/>
        <v>9.4693291338858945</v>
      </c>
    </row>
    <row r="68" spans="1:15" x14ac:dyDescent="0.25">
      <c r="A68" s="37">
        <v>1860</v>
      </c>
      <c r="B68" s="27">
        <v>1723.52</v>
      </c>
      <c r="C68" s="27">
        <v>-395.63</v>
      </c>
      <c r="D68" s="27">
        <v>0</v>
      </c>
      <c r="E68" s="27">
        <v>2022.77</v>
      </c>
      <c r="F68" s="27">
        <v>1797.92</v>
      </c>
      <c r="G68" s="27">
        <v>-492.44</v>
      </c>
      <c r="H68" s="27">
        <v>-190.2</v>
      </c>
      <c r="I68" s="27">
        <v>243.023</v>
      </c>
      <c r="J68" s="27">
        <v>226.02</v>
      </c>
      <c r="K68" s="34">
        <v>4.2321999999999997</v>
      </c>
      <c r="L68" s="34">
        <v>6.2629000000000001</v>
      </c>
      <c r="M68" s="26">
        <f t="shared" si="2"/>
        <v>0.76196281621456874</v>
      </c>
      <c r="N68" s="27"/>
      <c r="O68" s="27">
        <f t="shared" si="3"/>
        <v>8.4846247059795949</v>
      </c>
    </row>
    <row r="69" spans="1:15" x14ac:dyDescent="0.25">
      <c r="A69" s="37">
        <v>1890</v>
      </c>
      <c r="B69" s="27">
        <v>1739.27</v>
      </c>
      <c r="C69" s="27">
        <v>-421.16</v>
      </c>
      <c r="D69" s="27">
        <v>0</v>
      </c>
      <c r="E69" s="27">
        <v>2050.38</v>
      </c>
      <c r="F69" s="27">
        <v>1807.77</v>
      </c>
      <c r="G69" s="27">
        <v>-513.58000000000004</v>
      </c>
      <c r="H69" s="27">
        <v>-175.4</v>
      </c>
      <c r="I69" s="27">
        <v>242.21600000000001</v>
      </c>
      <c r="J69" s="27">
        <v>209.76</v>
      </c>
      <c r="K69" s="34">
        <v>4.3879999999999999</v>
      </c>
      <c r="L69" s="34">
        <v>6.5313999999999997</v>
      </c>
      <c r="M69" s="26">
        <f t="shared" ref="M69:M104" si="4">((ref_diam+offset_diam)/2)/(12*3.281)</f>
        <v>0.76196281621456874</v>
      </c>
      <c r="N69" s="27"/>
      <c r="O69" s="27">
        <f t="shared" ref="O69:O101" si="5">(J69-M69-surface_margin)/(scaling_factor*(SQRT(K69^2+L69^2+sigma_pa^2)))</f>
        <v>7.5627855820008127</v>
      </c>
    </row>
    <row r="70" spans="1:15" x14ac:dyDescent="0.25">
      <c r="A70" s="37">
        <v>1920</v>
      </c>
      <c r="B70" s="27">
        <v>1754.12</v>
      </c>
      <c r="C70" s="27">
        <v>-447.23</v>
      </c>
      <c r="D70" s="27">
        <v>0</v>
      </c>
      <c r="E70" s="27">
        <v>2077.61</v>
      </c>
      <c r="F70" s="27">
        <v>1816.67</v>
      </c>
      <c r="G70" s="27">
        <v>-534.66</v>
      </c>
      <c r="H70" s="27">
        <v>-160.63999999999999</v>
      </c>
      <c r="I70" s="27">
        <v>241.44200000000001</v>
      </c>
      <c r="J70" s="27">
        <v>193.29</v>
      </c>
      <c r="K70" s="34">
        <v>4.5475000000000003</v>
      </c>
      <c r="L70" s="34">
        <v>6.8022</v>
      </c>
      <c r="M70" s="26">
        <f t="shared" si="4"/>
        <v>0.76196281621456874</v>
      </c>
      <c r="N70" s="27"/>
      <c r="O70" s="27">
        <f t="shared" si="5"/>
        <v>6.6998500230779126</v>
      </c>
    </row>
    <row r="71" spans="1:15" x14ac:dyDescent="0.25">
      <c r="A71" s="37">
        <v>1950</v>
      </c>
      <c r="B71" s="27">
        <v>1768.05</v>
      </c>
      <c r="C71" s="27">
        <v>-473.79</v>
      </c>
      <c r="D71" s="27">
        <v>0</v>
      </c>
      <c r="E71" s="27">
        <v>2104.48</v>
      </c>
      <c r="F71" s="27">
        <v>1824.64</v>
      </c>
      <c r="G71" s="27">
        <v>-555.66999999999996</v>
      </c>
      <c r="H71" s="27">
        <v>-145.91999999999999</v>
      </c>
      <c r="I71" s="27">
        <v>240.702</v>
      </c>
      <c r="J71" s="27">
        <v>176.64</v>
      </c>
      <c r="K71" s="34">
        <v>4.7102000000000004</v>
      </c>
      <c r="L71" s="34">
        <v>7.0747999999999998</v>
      </c>
      <c r="M71" s="26">
        <f t="shared" si="4"/>
        <v>0.76196281621456874</v>
      </c>
      <c r="N71" s="27"/>
      <c r="O71" s="27">
        <f t="shared" si="5"/>
        <v>5.8920544659688261</v>
      </c>
    </row>
    <row r="72" spans="1:15" x14ac:dyDescent="0.25">
      <c r="A72" s="37">
        <v>1980</v>
      </c>
      <c r="B72" s="27">
        <v>1781.04</v>
      </c>
      <c r="C72" s="27">
        <v>-500.83</v>
      </c>
      <c r="D72" s="27">
        <v>0</v>
      </c>
      <c r="E72" s="27">
        <v>2131.0100000000002</v>
      </c>
      <c r="F72" s="27">
        <v>1831.72</v>
      </c>
      <c r="G72" s="27">
        <v>-576.61</v>
      </c>
      <c r="H72" s="27">
        <v>-131.26</v>
      </c>
      <c r="I72" s="27">
        <v>240.00200000000001</v>
      </c>
      <c r="J72" s="27">
        <v>159.82</v>
      </c>
      <c r="K72" s="34">
        <v>4.8758999999999997</v>
      </c>
      <c r="L72" s="34">
        <v>7.3483000000000001</v>
      </c>
      <c r="M72" s="26">
        <f t="shared" si="4"/>
        <v>0.76196281621456874</v>
      </c>
      <c r="N72" s="27"/>
      <c r="O72" s="27">
        <f t="shared" si="5"/>
        <v>5.1352238215184691</v>
      </c>
    </row>
    <row r="73" spans="1:15" x14ac:dyDescent="0.25">
      <c r="A73" s="37">
        <v>2010</v>
      </c>
      <c r="B73" s="27">
        <v>1793.09</v>
      </c>
      <c r="C73" s="27">
        <v>-528.30999999999995</v>
      </c>
      <c r="D73" s="27">
        <v>0</v>
      </c>
      <c r="E73" s="27">
        <v>2156.9899999999998</v>
      </c>
      <c r="F73" s="27">
        <v>1837.96</v>
      </c>
      <c r="G73" s="27">
        <v>-597.27</v>
      </c>
      <c r="H73" s="27">
        <v>-116.8</v>
      </c>
      <c r="I73" s="27">
        <v>239.43899999999999</v>
      </c>
      <c r="J73" s="27">
        <v>142.87</v>
      </c>
      <c r="K73" s="34">
        <v>5.0473999999999997</v>
      </c>
      <c r="L73" s="34">
        <v>7.6192000000000002</v>
      </c>
      <c r="M73" s="26">
        <f t="shared" si="4"/>
        <v>0.76196281621456874</v>
      </c>
      <c r="N73" s="27"/>
      <c r="O73" s="27">
        <f t="shared" si="5"/>
        <v>4.4265627689227784</v>
      </c>
    </row>
    <row r="74" spans="1:15" x14ac:dyDescent="0.25">
      <c r="A74" s="37">
        <v>2040</v>
      </c>
      <c r="B74" s="27">
        <v>1804.16</v>
      </c>
      <c r="C74" s="27">
        <v>-556.19000000000005</v>
      </c>
      <c r="D74" s="27">
        <v>0</v>
      </c>
      <c r="E74" s="27">
        <v>2181.87</v>
      </c>
      <c r="F74" s="27">
        <v>1843.56</v>
      </c>
      <c r="G74" s="27">
        <v>-617.13</v>
      </c>
      <c r="H74" s="27">
        <v>-102.89</v>
      </c>
      <c r="I74" s="27">
        <v>239.36199999999999</v>
      </c>
      <c r="J74" s="27">
        <v>125.91</v>
      </c>
      <c r="K74" s="34">
        <v>5.2359999999999998</v>
      </c>
      <c r="L74" s="34">
        <v>7.8746999999999998</v>
      </c>
      <c r="M74" s="26">
        <f t="shared" si="4"/>
        <v>0.76196281621456874</v>
      </c>
      <c r="N74" s="27"/>
      <c r="O74" s="27">
        <f t="shared" si="5"/>
        <v>3.7668134894045013</v>
      </c>
    </row>
    <row r="75" spans="1:15" x14ac:dyDescent="0.25">
      <c r="A75" s="37">
        <v>2070</v>
      </c>
      <c r="B75" s="27">
        <v>1814.26</v>
      </c>
      <c r="C75" s="27">
        <v>-584.42999999999995</v>
      </c>
      <c r="D75" s="27">
        <v>0</v>
      </c>
      <c r="E75" s="27">
        <v>2206.6799999999998</v>
      </c>
      <c r="F75" s="27">
        <v>1849.14</v>
      </c>
      <c r="G75" s="27">
        <v>-636.94000000000005</v>
      </c>
      <c r="H75" s="27">
        <v>-89.02</v>
      </c>
      <c r="I75" s="27">
        <v>239.46899999999999</v>
      </c>
      <c r="J75" s="27">
        <v>109.08</v>
      </c>
      <c r="K75" s="34">
        <v>5.42</v>
      </c>
      <c r="L75" s="34">
        <v>8.1103000000000005</v>
      </c>
      <c r="M75" s="26">
        <f t="shared" si="4"/>
        <v>0.76196281621456874</v>
      </c>
      <c r="N75" s="27"/>
      <c r="O75" s="27">
        <f t="shared" si="5"/>
        <v>3.1597039128638209</v>
      </c>
    </row>
    <row r="76" spans="1:15" x14ac:dyDescent="0.25">
      <c r="A76" s="37">
        <v>2100</v>
      </c>
      <c r="B76" s="27">
        <v>1823.37</v>
      </c>
      <c r="C76" s="27">
        <v>-613.02</v>
      </c>
      <c r="D76" s="27">
        <v>0</v>
      </c>
      <c r="E76" s="27">
        <v>2231.5500000000002</v>
      </c>
      <c r="F76" s="27">
        <v>1854.74</v>
      </c>
      <c r="G76" s="27">
        <v>-656.78</v>
      </c>
      <c r="H76" s="27">
        <v>-75.13</v>
      </c>
      <c r="I76" s="27">
        <v>239.77799999999999</v>
      </c>
      <c r="J76" s="27">
        <v>92.43</v>
      </c>
      <c r="K76" s="34">
        <v>5.5887000000000002</v>
      </c>
      <c r="L76" s="34">
        <v>8.31</v>
      </c>
      <c r="M76" s="26">
        <f t="shared" si="4"/>
        <v>0.76196281621456874</v>
      </c>
      <c r="N76" s="27"/>
      <c r="O76" s="27">
        <f t="shared" si="5"/>
        <v>2.6034996774150305</v>
      </c>
    </row>
    <row r="77" spans="1:15" x14ac:dyDescent="0.25">
      <c r="A77" s="37">
        <v>2130</v>
      </c>
      <c r="B77" s="27">
        <v>1831.47</v>
      </c>
      <c r="C77" s="27">
        <v>-641.9</v>
      </c>
      <c r="D77" s="27">
        <v>0</v>
      </c>
      <c r="E77" s="27">
        <v>2256.42</v>
      </c>
      <c r="F77" s="27">
        <v>1860.33</v>
      </c>
      <c r="G77" s="27">
        <v>-676.64</v>
      </c>
      <c r="H77" s="27">
        <v>-61.23</v>
      </c>
      <c r="I77" s="27">
        <v>240.43199999999999</v>
      </c>
      <c r="J77" s="27">
        <v>76.08</v>
      </c>
      <c r="K77" s="34">
        <v>5.7229999999999999</v>
      </c>
      <c r="L77" s="34">
        <v>8.4369999999999994</v>
      </c>
      <c r="M77" s="26">
        <f t="shared" si="4"/>
        <v>0.76196281621456874</v>
      </c>
      <c r="N77" s="27"/>
      <c r="O77" s="27">
        <f t="shared" si="5"/>
        <v>2.0998757569037294</v>
      </c>
    </row>
    <row r="78" spans="1:15" x14ac:dyDescent="0.25">
      <c r="A78" s="37">
        <v>2160</v>
      </c>
      <c r="B78" s="27">
        <v>1838.56</v>
      </c>
      <c r="C78" s="27">
        <v>-671.05</v>
      </c>
      <c r="D78" s="27">
        <v>0</v>
      </c>
      <c r="E78" s="27">
        <v>2281.2800000000002</v>
      </c>
      <c r="F78" s="27">
        <v>1865.92</v>
      </c>
      <c r="G78" s="27">
        <v>-696.48</v>
      </c>
      <c r="H78" s="27">
        <v>-47.33</v>
      </c>
      <c r="I78" s="27">
        <v>241.75299999999999</v>
      </c>
      <c r="J78" s="27">
        <v>60.3</v>
      </c>
      <c r="K78" s="34">
        <v>5.7732000000000001</v>
      </c>
      <c r="L78" s="34">
        <v>8.3976000000000006</v>
      </c>
      <c r="M78" s="26">
        <f t="shared" si="4"/>
        <v>0.76196281621456874</v>
      </c>
      <c r="N78" s="27"/>
      <c r="O78" s="27">
        <f t="shared" si="5"/>
        <v>1.6588543035833643</v>
      </c>
    </row>
    <row r="79" spans="1:15" x14ac:dyDescent="0.25">
      <c r="A79" s="37">
        <v>2190</v>
      </c>
      <c r="B79" s="27">
        <v>1844.63</v>
      </c>
      <c r="C79" s="27">
        <v>-700.43</v>
      </c>
      <c r="D79" s="27">
        <v>0</v>
      </c>
      <c r="E79" s="27">
        <v>2306.1</v>
      </c>
      <c r="F79" s="27">
        <v>1871.51</v>
      </c>
      <c r="G79" s="27">
        <v>-716.28</v>
      </c>
      <c r="H79" s="27">
        <v>-33.46</v>
      </c>
      <c r="I79" s="27">
        <v>244.648</v>
      </c>
      <c r="J79" s="27">
        <v>45.76</v>
      </c>
      <c r="K79" s="34">
        <v>5.5937999999999999</v>
      </c>
      <c r="L79" s="34">
        <v>7.9271000000000003</v>
      </c>
      <c r="M79" s="26">
        <f t="shared" si="4"/>
        <v>0.76196281621456874</v>
      </c>
      <c r="N79" s="27"/>
      <c r="O79" s="27">
        <f t="shared" si="5"/>
        <v>1.3145634179298198</v>
      </c>
    </row>
    <row r="80" spans="1:15" x14ac:dyDescent="0.25">
      <c r="A80" s="37">
        <v>2220</v>
      </c>
      <c r="B80" s="27">
        <v>1849.66</v>
      </c>
      <c r="C80" s="27">
        <v>-730</v>
      </c>
      <c r="D80" s="27">
        <v>0</v>
      </c>
      <c r="E80" s="27">
        <v>2330.83</v>
      </c>
      <c r="F80" s="27">
        <v>1877.07</v>
      </c>
      <c r="G80" s="27">
        <v>-736.03</v>
      </c>
      <c r="H80" s="27">
        <v>-19.64</v>
      </c>
      <c r="I80" s="27">
        <v>252.93899999999999</v>
      </c>
      <c r="J80" s="27">
        <v>34.25</v>
      </c>
      <c r="K80" s="34">
        <v>4.7835000000000001</v>
      </c>
      <c r="L80" s="34">
        <v>6.3079999999999998</v>
      </c>
      <c r="M80" s="26">
        <f t="shared" si="4"/>
        <v>0.76196281621456874</v>
      </c>
      <c r="N80" s="27"/>
      <c r="O80" s="27">
        <f t="shared" si="5"/>
        <v>1.1953902895579742</v>
      </c>
    </row>
    <row r="81" spans="1:15" x14ac:dyDescent="0.25">
      <c r="A81" s="37">
        <v>2250</v>
      </c>
      <c r="B81" s="27">
        <v>1853.67</v>
      </c>
      <c r="C81" s="27">
        <v>-759.73</v>
      </c>
      <c r="D81" s="27">
        <v>0</v>
      </c>
      <c r="E81" s="27">
        <v>2355.46</v>
      </c>
      <c r="F81" s="27">
        <v>1882.61</v>
      </c>
      <c r="G81" s="27">
        <v>-755.68</v>
      </c>
      <c r="H81" s="27">
        <v>-5.87</v>
      </c>
      <c r="I81" s="27">
        <v>304.54700000000003</v>
      </c>
      <c r="J81" s="27">
        <v>29.81</v>
      </c>
      <c r="K81" s="34">
        <v>3.3184999999999998</v>
      </c>
      <c r="L81" s="34">
        <v>3.5971000000000002</v>
      </c>
      <c r="M81" s="26">
        <f t="shared" si="4"/>
        <v>0.76196281621456874</v>
      </c>
      <c r="N81" s="27"/>
      <c r="O81" s="27">
        <f t="shared" si="5"/>
        <v>1.6696228412643386</v>
      </c>
    </row>
    <row r="82" spans="1:15" x14ac:dyDescent="0.25">
      <c r="A82" s="37">
        <v>2280</v>
      </c>
      <c r="B82" s="27">
        <v>1856.72</v>
      </c>
      <c r="C82" s="27">
        <v>-789.57</v>
      </c>
      <c r="D82" s="27">
        <v>0</v>
      </c>
      <c r="E82" s="27">
        <v>2379.9699999999998</v>
      </c>
      <c r="F82" s="27">
        <v>1888.12</v>
      </c>
      <c r="G82" s="27">
        <v>-775.24</v>
      </c>
      <c r="H82" s="27">
        <v>7.82</v>
      </c>
      <c r="I82" s="27">
        <v>28.63</v>
      </c>
      <c r="J82" s="27">
        <v>35.39</v>
      </c>
      <c r="K82" s="34">
        <v>3.9176000000000002</v>
      </c>
      <c r="L82" s="34">
        <v>5.3804999999999996</v>
      </c>
      <c r="M82" s="26">
        <f t="shared" si="4"/>
        <v>0.76196281621456874</v>
      </c>
      <c r="N82" s="27"/>
      <c r="O82" s="27">
        <f t="shared" si="5"/>
        <v>1.4695010238075006</v>
      </c>
    </row>
    <row r="83" spans="1:15" x14ac:dyDescent="0.25">
      <c r="A83" s="37">
        <v>2310</v>
      </c>
      <c r="B83" s="27">
        <v>1859.33</v>
      </c>
      <c r="C83" s="27">
        <v>-819.46</v>
      </c>
      <c r="D83" s="27">
        <v>0</v>
      </c>
      <c r="E83" s="27">
        <v>2404.41</v>
      </c>
      <c r="F83" s="27">
        <v>1893.62</v>
      </c>
      <c r="G83" s="27">
        <v>-794.75</v>
      </c>
      <c r="H83" s="27">
        <v>21.48</v>
      </c>
      <c r="I83" s="27">
        <v>41.006999999999998</v>
      </c>
      <c r="J83" s="27">
        <v>47.41</v>
      </c>
      <c r="K83" s="34">
        <v>5.1669</v>
      </c>
      <c r="L83" s="34">
        <v>7.6368</v>
      </c>
      <c r="M83" s="26">
        <f t="shared" si="4"/>
        <v>0.76196281621456874</v>
      </c>
      <c r="N83" s="27"/>
      <c r="O83" s="27">
        <f t="shared" si="5"/>
        <v>1.4340733313258256</v>
      </c>
    </row>
    <row r="84" spans="1:15" x14ac:dyDescent="0.25">
      <c r="A84" s="37">
        <v>2340</v>
      </c>
      <c r="B84" s="27">
        <v>1861.95</v>
      </c>
      <c r="C84" s="27">
        <v>-849.34</v>
      </c>
      <c r="D84" s="27">
        <v>0</v>
      </c>
      <c r="E84" s="27">
        <v>2428.85</v>
      </c>
      <c r="F84" s="27">
        <v>1899.12</v>
      </c>
      <c r="G84" s="27">
        <v>-814.26</v>
      </c>
      <c r="H84" s="27">
        <v>35.14</v>
      </c>
      <c r="I84" s="27">
        <v>45.048000000000002</v>
      </c>
      <c r="J84" s="27">
        <v>62.03</v>
      </c>
      <c r="K84" s="34">
        <v>5.9717000000000002</v>
      </c>
      <c r="L84" s="34">
        <v>8.9194999999999993</v>
      </c>
      <c r="M84" s="26">
        <f t="shared" si="4"/>
        <v>0.76196281621456874</v>
      </c>
      <c r="N84" s="27"/>
      <c r="O84" s="27">
        <f t="shared" si="5"/>
        <v>1.6210711114088379</v>
      </c>
    </row>
    <row r="85" spans="1:15" x14ac:dyDescent="0.25">
      <c r="A85" s="37">
        <v>2370</v>
      </c>
      <c r="B85" s="27">
        <v>1864.56</v>
      </c>
      <c r="C85" s="27">
        <v>-879.23</v>
      </c>
      <c r="D85" s="27">
        <v>0</v>
      </c>
      <c r="E85" s="27">
        <v>2453.29</v>
      </c>
      <c r="F85" s="27">
        <v>1904.62</v>
      </c>
      <c r="G85" s="27">
        <v>-833.77</v>
      </c>
      <c r="H85" s="27">
        <v>48.8</v>
      </c>
      <c r="I85" s="27">
        <v>47.03</v>
      </c>
      <c r="J85" s="27">
        <v>77.8</v>
      </c>
      <c r="K85" s="34">
        <v>6.5106000000000002</v>
      </c>
      <c r="L85" s="34">
        <v>9.7247000000000003</v>
      </c>
      <c r="M85" s="26">
        <f t="shared" si="4"/>
        <v>0.76196281621456874</v>
      </c>
      <c r="N85" s="27"/>
      <c r="O85" s="27">
        <f t="shared" si="5"/>
        <v>1.8717739386590306</v>
      </c>
    </row>
    <row r="86" spans="1:15" x14ac:dyDescent="0.25">
      <c r="A86" s="37">
        <v>2400</v>
      </c>
      <c r="B86" s="27">
        <v>1867.18</v>
      </c>
      <c r="C86" s="27">
        <v>-909.12</v>
      </c>
      <c r="D86" s="27">
        <v>0</v>
      </c>
      <c r="E86" s="27">
        <v>2477.7399999999998</v>
      </c>
      <c r="F86" s="27">
        <v>1910.12</v>
      </c>
      <c r="G86" s="27">
        <v>-853.28</v>
      </c>
      <c r="H86" s="27">
        <v>62.46</v>
      </c>
      <c r="I86" s="27">
        <v>48.204999999999998</v>
      </c>
      <c r="J86" s="27">
        <v>94.14</v>
      </c>
      <c r="K86" s="34">
        <v>6.9180000000000001</v>
      </c>
      <c r="L86" s="34">
        <v>10.3071</v>
      </c>
      <c r="M86" s="26">
        <f t="shared" si="4"/>
        <v>0.76196281621456874</v>
      </c>
      <c r="N86" s="27"/>
      <c r="O86" s="27">
        <f t="shared" si="5"/>
        <v>2.1405867904183848</v>
      </c>
    </row>
    <row r="87" spans="1:15" x14ac:dyDescent="0.25">
      <c r="A87" s="37">
        <v>2430</v>
      </c>
      <c r="B87" s="27">
        <v>1869.79</v>
      </c>
      <c r="C87" s="27">
        <v>-939</v>
      </c>
      <c r="D87" s="27">
        <v>0</v>
      </c>
      <c r="E87" s="27">
        <v>2502.1799999999998</v>
      </c>
      <c r="F87" s="27">
        <v>1915.62</v>
      </c>
      <c r="G87" s="27">
        <v>-872.79</v>
      </c>
      <c r="H87" s="27">
        <v>76.12</v>
      </c>
      <c r="I87" s="27">
        <v>48.981000000000002</v>
      </c>
      <c r="J87" s="27">
        <v>110.81</v>
      </c>
      <c r="K87" s="34">
        <v>7.2564000000000002</v>
      </c>
      <c r="L87" s="34">
        <v>10.776</v>
      </c>
      <c r="M87" s="26">
        <f t="shared" si="4"/>
        <v>0.76196281621456874</v>
      </c>
      <c r="N87" s="27"/>
      <c r="O87" s="27">
        <f t="shared" si="5"/>
        <v>2.4118484299697194</v>
      </c>
    </row>
    <row r="88" spans="1:15" x14ac:dyDescent="0.25">
      <c r="A88" s="37">
        <v>2460</v>
      </c>
      <c r="B88" s="27">
        <v>1872.41</v>
      </c>
      <c r="C88" s="27">
        <v>-968.89</v>
      </c>
      <c r="D88" s="27">
        <v>0</v>
      </c>
      <c r="E88" s="27">
        <v>2526.62</v>
      </c>
      <c r="F88" s="27">
        <v>1921.11</v>
      </c>
      <c r="G88" s="27">
        <v>-892.29</v>
      </c>
      <c r="H88" s="27">
        <v>89.78</v>
      </c>
      <c r="I88" s="27">
        <v>49.531999999999996</v>
      </c>
      <c r="J88" s="27">
        <v>127.67</v>
      </c>
      <c r="K88" s="34">
        <v>7.5556000000000001</v>
      </c>
      <c r="L88" s="34">
        <v>11.181699999999999</v>
      </c>
      <c r="M88" s="26">
        <f t="shared" si="4"/>
        <v>0.76196281621456874</v>
      </c>
      <c r="N88" s="27"/>
      <c r="O88" s="27">
        <f t="shared" si="5"/>
        <v>2.6786717766928678</v>
      </c>
    </row>
    <row r="89" spans="1:15" x14ac:dyDescent="0.25">
      <c r="A89" s="37">
        <v>2490</v>
      </c>
      <c r="B89" s="27">
        <v>1875.02</v>
      </c>
      <c r="C89" s="27">
        <v>-998.77</v>
      </c>
      <c r="D89" s="27">
        <v>0</v>
      </c>
      <c r="E89" s="27">
        <v>2551.06</v>
      </c>
      <c r="F89" s="27">
        <v>1926.61</v>
      </c>
      <c r="G89" s="27">
        <v>-911.8</v>
      </c>
      <c r="H89" s="27">
        <v>103.44</v>
      </c>
      <c r="I89" s="27">
        <v>49.944000000000003</v>
      </c>
      <c r="J89" s="27">
        <v>144.66</v>
      </c>
      <c r="K89" s="34">
        <v>7.8310000000000004</v>
      </c>
      <c r="L89" s="34">
        <v>11.549300000000001</v>
      </c>
      <c r="M89" s="26">
        <f t="shared" si="4"/>
        <v>0.76196281621456874</v>
      </c>
      <c r="N89" s="27"/>
      <c r="O89" s="27">
        <f t="shared" si="5"/>
        <v>2.9383715354791642</v>
      </c>
    </row>
    <row r="90" spans="1:15" x14ac:dyDescent="0.25">
      <c r="A90" s="37">
        <v>2520</v>
      </c>
      <c r="B90" s="27">
        <v>1877.64</v>
      </c>
      <c r="C90" s="27">
        <v>-1028.6600000000001</v>
      </c>
      <c r="D90" s="27">
        <v>0</v>
      </c>
      <c r="E90" s="27">
        <v>2575.5</v>
      </c>
      <c r="F90" s="27">
        <v>1932.11</v>
      </c>
      <c r="G90" s="27">
        <v>-931.31</v>
      </c>
      <c r="H90" s="27">
        <v>117.1</v>
      </c>
      <c r="I90" s="27">
        <v>50.262999999999998</v>
      </c>
      <c r="J90" s="27">
        <v>161.72999999999999</v>
      </c>
      <c r="K90" s="34">
        <v>8.0913000000000004</v>
      </c>
      <c r="L90" s="34">
        <v>11.892799999999999</v>
      </c>
      <c r="M90" s="26">
        <f t="shared" si="4"/>
        <v>0.76196281621456874</v>
      </c>
      <c r="N90" s="27"/>
      <c r="O90" s="27">
        <f t="shared" si="5"/>
        <v>3.1894130715190898</v>
      </c>
    </row>
    <row r="91" spans="1:15" x14ac:dyDescent="0.25">
      <c r="A91" s="37">
        <v>2550</v>
      </c>
      <c r="B91" s="27">
        <v>1880.25</v>
      </c>
      <c r="C91" s="27">
        <v>-1058.55</v>
      </c>
      <c r="D91" s="27">
        <v>0</v>
      </c>
      <c r="E91" s="27">
        <v>2599.9499999999998</v>
      </c>
      <c r="F91" s="27">
        <v>1937.61</v>
      </c>
      <c r="G91" s="27">
        <v>-950.82</v>
      </c>
      <c r="H91" s="27">
        <v>130.76</v>
      </c>
      <c r="I91" s="27">
        <v>50.517000000000003</v>
      </c>
      <c r="J91" s="27">
        <v>178.87</v>
      </c>
      <c r="K91" s="34">
        <v>8.3414000000000001</v>
      </c>
      <c r="L91" s="34">
        <v>12.2201</v>
      </c>
      <c r="M91" s="26">
        <f t="shared" si="4"/>
        <v>0.76196281621456874</v>
      </c>
      <c r="N91" s="27"/>
      <c r="O91" s="27">
        <f t="shared" si="5"/>
        <v>3.4316492950771464</v>
      </c>
    </row>
    <row r="92" spans="1:15" x14ac:dyDescent="0.25">
      <c r="A92" s="37">
        <v>2580</v>
      </c>
      <c r="B92" s="27">
        <v>1882.87</v>
      </c>
      <c r="C92" s="27">
        <v>-1088.43</v>
      </c>
      <c r="D92" s="27">
        <v>0</v>
      </c>
      <c r="E92" s="27">
        <v>2624.39</v>
      </c>
      <c r="F92" s="27">
        <v>1943.11</v>
      </c>
      <c r="G92" s="27">
        <v>-970.33</v>
      </c>
      <c r="H92" s="27">
        <v>144.41999999999999</v>
      </c>
      <c r="I92" s="27">
        <v>50.725000000000001</v>
      </c>
      <c r="J92" s="27">
        <v>196.05</v>
      </c>
      <c r="K92" s="34">
        <v>8.5845000000000002</v>
      </c>
      <c r="L92" s="34">
        <v>12.536099999999999</v>
      </c>
      <c r="M92" s="26">
        <f t="shared" si="4"/>
        <v>0.76196281621456874</v>
      </c>
      <c r="N92" s="27"/>
      <c r="O92" s="27">
        <f t="shared" si="5"/>
        <v>3.6647331160056416</v>
      </c>
    </row>
    <row r="93" spans="1:15" x14ac:dyDescent="0.25">
      <c r="A93" s="37">
        <v>2610</v>
      </c>
      <c r="B93" s="27">
        <v>1885.48</v>
      </c>
      <c r="C93" s="27">
        <v>-1118.32</v>
      </c>
      <c r="D93" s="27">
        <v>0</v>
      </c>
      <c r="E93" s="27">
        <v>2648.83</v>
      </c>
      <c r="F93" s="27">
        <v>1948.6</v>
      </c>
      <c r="G93" s="27">
        <v>-989.84</v>
      </c>
      <c r="H93" s="27">
        <v>158.08000000000001</v>
      </c>
      <c r="I93" s="27">
        <v>50.896999999999998</v>
      </c>
      <c r="J93" s="27">
        <v>213.26</v>
      </c>
      <c r="K93" s="34">
        <v>8.8225999999999996</v>
      </c>
      <c r="L93" s="34">
        <v>12.8439</v>
      </c>
      <c r="M93" s="26">
        <f t="shared" si="4"/>
        <v>0.76196281621456874</v>
      </c>
      <c r="N93" s="27"/>
      <c r="O93" s="27">
        <f t="shared" si="5"/>
        <v>3.8888563199697619</v>
      </c>
    </row>
    <row r="94" spans="1:15" x14ac:dyDescent="0.25">
      <c r="A94" s="37">
        <v>2640</v>
      </c>
      <c r="B94" s="27">
        <v>1888.09</v>
      </c>
      <c r="C94" s="27">
        <v>-1148.2</v>
      </c>
      <c r="D94" s="27">
        <v>0</v>
      </c>
      <c r="E94" s="27">
        <v>2655</v>
      </c>
      <c r="F94" s="27">
        <v>1949.99</v>
      </c>
      <c r="G94" s="27">
        <v>-994.76</v>
      </c>
      <c r="H94" s="27">
        <v>161.53</v>
      </c>
      <c r="I94" s="27">
        <v>46.470999999999997</v>
      </c>
      <c r="J94" s="27">
        <v>231.23</v>
      </c>
      <c r="K94" s="34">
        <v>8.6069999999999993</v>
      </c>
      <c r="L94" s="34">
        <v>12.924099999999999</v>
      </c>
      <c r="M94" s="26">
        <f t="shared" si="4"/>
        <v>0.76196281621456874</v>
      </c>
      <c r="N94" s="27"/>
      <c r="O94" s="27">
        <f t="shared" si="5"/>
        <v>4.2329368881621114</v>
      </c>
    </row>
    <row r="95" spans="1:15" x14ac:dyDescent="0.25">
      <c r="A95" s="37">
        <v>2670</v>
      </c>
      <c r="B95" s="27">
        <v>1890.71</v>
      </c>
      <c r="C95" s="27">
        <v>-1178.0899999999999</v>
      </c>
      <c r="D95" s="27">
        <v>0</v>
      </c>
      <c r="E95" s="27">
        <v>2655</v>
      </c>
      <c r="F95" s="27">
        <v>1949.99</v>
      </c>
      <c r="G95" s="27">
        <v>-994.76</v>
      </c>
      <c r="H95" s="27">
        <v>161.53</v>
      </c>
      <c r="I95" s="27">
        <v>41.383000000000003</v>
      </c>
      <c r="J95" s="27">
        <v>251.43</v>
      </c>
      <c r="K95" s="34">
        <v>8.2337000000000007</v>
      </c>
      <c r="L95" s="34">
        <v>12.8316</v>
      </c>
      <c r="M95" s="26">
        <f t="shared" si="4"/>
        <v>0.76196281621456874</v>
      </c>
      <c r="N95" s="27"/>
      <c r="O95" s="27">
        <f t="shared" si="5"/>
        <v>4.6894127330331568</v>
      </c>
    </row>
    <row r="96" spans="1:15" x14ac:dyDescent="0.25">
      <c r="A96" s="37">
        <v>2700</v>
      </c>
      <c r="B96" s="27">
        <v>1893.32</v>
      </c>
      <c r="C96" s="27">
        <v>-1207.97</v>
      </c>
      <c r="D96" s="27">
        <v>0</v>
      </c>
      <c r="E96" s="27">
        <v>2655</v>
      </c>
      <c r="F96" s="27">
        <v>1949.99</v>
      </c>
      <c r="G96" s="27">
        <v>-994.76</v>
      </c>
      <c r="H96" s="27">
        <v>161.53</v>
      </c>
      <c r="I96" s="27">
        <v>37.148000000000003</v>
      </c>
      <c r="J96" s="27">
        <v>273.43</v>
      </c>
      <c r="K96" s="34">
        <v>7.8765000000000001</v>
      </c>
      <c r="L96" s="34">
        <v>12.673299999999999</v>
      </c>
      <c r="M96" s="26">
        <f t="shared" si="4"/>
        <v>0.76196281621456874</v>
      </c>
      <c r="N96" s="27"/>
      <c r="O96" s="27">
        <f t="shared" si="5"/>
        <v>5.2123230357136983</v>
      </c>
    </row>
    <row r="97" spans="1:15" x14ac:dyDescent="0.25">
      <c r="A97" s="37">
        <v>2730</v>
      </c>
      <c r="B97" s="27">
        <v>1895.94</v>
      </c>
      <c r="C97" s="27">
        <v>-1237.8599999999999</v>
      </c>
      <c r="D97" s="27">
        <v>0</v>
      </c>
      <c r="E97" s="27">
        <v>2655</v>
      </c>
      <c r="F97" s="27">
        <v>1949.99</v>
      </c>
      <c r="G97" s="27">
        <v>-994.76</v>
      </c>
      <c r="H97" s="27">
        <v>161.53</v>
      </c>
      <c r="I97" s="27">
        <v>33.603000000000002</v>
      </c>
      <c r="J97" s="27">
        <v>296.83</v>
      </c>
      <c r="K97" s="34">
        <v>7.5472999999999999</v>
      </c>
      <c r="L97" s="34">
        <v>12.4826</v>
      </c>
      <c r="M97" s="26">
        <f t="shared" si="4"/>
        <v>0.76196281621456874</v>
      </c>
      <c r="N97" s="27"/>
      <c r="O97" s="27">
        <f t="shared" si="5"/>
        <v>5.789830215015261</v>
      </c>
    </row>
    <row r="98" spans="1:15" x14ac:dyDescent="0.25">
      <c r="A98" s="37">
        <v>2760</v>
      </c>
      <c r="B98" s="27">
        <v>1898.55</v>
      </c>
      <c r="C98" s="27">
        <v>-1267.75</v>
      </c>
      <c r="D98" s="27">
        <v>0</v>
      </c>
      <c r="E98" s="27">
        <v>2655</v>
      </c>
      <c r="F98" s="27">
        <v>1949.99</v>
      </c>
      <c r="G98" s="27">
        <v>-994.76</v>
      </c>
      <c r="H98" s="27">
        <v>161.53</v>
      </c>
      <c r="I98" s="27">
        <v>30.614000000000001</v>
      </c>
      <c r="J98" s="27">
        <v>321.33999999999997</v>
      </c>
      <c r="K98" s="34">
        <v>7.2504</v>
      </c>
      <c r="L98" s="34">
        <v>12.2804</v>
      </c>
      <c r="M98" s="26">
        <f t="shared" si="4"/>
        <v>0.76196281621456874</v>
      </c>
      <c r="N98" s="27"/>
      <c r="O98" s="27">
        <f t="shared" si="5"/>
        <v>6.4127150105559583</v>
      </c>
    </row>
    <row r="99" spans="1:15" x14ac:dyDescent="0.25">
      <c r="A99" s="37">
        <v>2790</v>
      </c>
      <c r="B99" s="27">
        <v>1900.91</v>
      </c>
      <c r="C99" s="27">
        <v>-1297.6500000000001</v>
      </c>
      <c r="D99" s="27">
        <v>0</v>
      </c>
      <c r="E99" s="27">
        <v>2655</v>
      </c>
      <c r="F99" s="27">
        <v>1949.99</v>
      </c>
      <c r="G99" s="27">
        <v>-994.76</v>
      </c>
      <c r="H99" s="27">
        <v>161.53</v>
      </c>
      <c r="I99" s="27">
        <v>28.071000000000002</v>
      </c>
      <c r="J99" s="27">
        <v>346.76</v>
      </c>
      <c r="K99" s="34">
        <v>6.9855999999999998</v>
      </c>
      <c r="L99" s="34">
        <v>12.0776</v>
      </c>
      <c r="M99" s="26">
        <f t="shared" si="4"/>
        <v>0.76196281621456874</v>
      </c>
      <c r="N99" s="27"/>
      <c r="O99" s="27">
        <f t="shared" si="5"/>
        <v>7.074634012093429</v>
      </c>
    </row>
    <row r="100" spans="1:15" x14ac:dyDescent="0.25">
      <c r="A100" s="37">
        <v>2820</v>
      </c>
      <c r="B100" s="27">
        <v>1902.48</v>
      </c>
      <c r="C100" s="27">
        <v>-1327.61</v>
      </c>
      <c r="D100" s="27">
        <v>0</v>
      </c>
      <c r="E100" s="27">
        <v>2655</v>
      </c>
      <c r="F100" s="27">
        <v>1949.99</v>
      </c>
      <c r="G100" s="27">
        <v>-994.76</v>
      </c>
      <c r="H100" s="27">
        <v>161.53</v>
      </c>
      <c r="I100" s="27">
        <v>25.887</v>
      </c>
      <c r="J100" s="27">
        <v>373.01</v>
      </c>
      <c r="K100" s="34">
        <v>6.7512999999999996</v>
      </c>
      <c r="L100" s="34">
        <v>11.879899999999999</v>
      </c>
      <c r="M100" s="26">
        <f t="shared" si="4"/>
        <v>0.76196281621456874</v>
      </c>
      <c r="N100" s="27"/>
      <c r="O100" s="27">
        <f t="shared" si="5"/>
        <v>7.7720836523825394</v>
      </c>
    </row>
    <row r="101" spans="1:15" x14ac:dyDescent="0.25">
      <c r="A101" s="37">
        <v>2850</v>
      </c>
      <c r="B101" s="27">
        <v>1903</v>
      </c>
      <c r="C101" s="27">
        <v>-1357.6</v>
      </c>
      <c r="D101" s="27">
        <v>0</v>
      </c>
      <c r="E101" s="27">
        <v>2655</v>
      </c>
      <c r="F101" s="27">
        <v>1949.99</v>
      </c>
      <c r="G101" s="27">
        <v>-994.76</v>
      </c>
      <c r="H101" s="27">
        <v>161.53</v>
      </c>
      <c r="I101" s="27">
        <v>23.998000000000001</v>
      </c>
      <c r="J101" s="27">
        <v>399.94</v>
      </c>
      <c r="K101" s="34">
        <v>6.5454999999999997</v>
      </c>
      <c r="L101" s="34">
        <v>11.691599999999999</v>
      </c>
      <c r="M101" s="26">
        <f t="shared" si="4"/>
        <v>0.76196281621456874</v>
      </c>
      <c r="N101" s="27"/>
      <c r="O101" s="27">
        <f t="shared" si="5"/>
        <v>8.4994894524802937</v>
      </c>
    </row>
    <row r="102" spans="1:15" x14ac:dyDescent="0.25">
      <c r="A102" s="37">
        <v>2880</v>
      </c>
      <c r="B102" s="27">
        <v>1903</v>
      </c>
      <c r="C102" s="27">
        <v>-1387.6</v>
      </c>
      <c r="D102" s="27">
        <v>0</v>
      </c>
      <c r="E102" s="27">
        <v>2655</v>
      </c>
      <c r="F102" s="27">
        <v>1949.99</v>
      </c>
      <c r="G102" s="27">
        <v>-994.76</v>
      </c>
      <c r="H102" s="27">
        <v>161.53</v>
      </c>
      <c r="I102" s="27">
        <v>22.352</v>
      </c>
      <c r="J102" s="27">
        <v>427.35</v>
      </c>
      <c r="K102" s="34">
        <v>6.3651</v>
      </c>
      <c r="L102" s="34">
        <v>11.5162</v>
      </c>
      <c r="M102" s="26">
        <f t="shared" si="4"/>
        <v>0.76196281621456874</v>
      </c>
      <c r="N102" s="27"/>
      <c r="O102" s="27">
        <f t="shared" ref="O102:O104" si="6">(J102-M102-surface_margin)/(scaling_factor*(SQRT(K102^2+L102^2+sigma_pa^2)))</f>
        <v>9.2496730808927037</v>
      </c>
    </row>
    <row r="103" spans="1:15" x14ac:dyDescent="0.25">
      <c r="A103" s="37">
        <v>2910</v>
      </c>
      <c r="B103" s="27">
        <v>1903</v>
      </c>
      <c r="C103" s="27">
        <v>-1417.6</v>
      </c>
      <c r="D103" s="27">
        <v>0</v>
      </c>
      <c r="E103" s="27">
        <v>2655</v>
      </c>
      <c r="F103" s="27">
        <v>1949.99</v>
      </c>
      <c r="G103" s="27">
        <v>-994.76</v>
      </c>
      <c r="H103" s="27">
        <v>161.53</v>
      </c>
      <c r="I103" s="27">
        <v>20.907</v>
      </c>
      <c r="J103" s="27">
        <v>455.08</v>
      </c>
      <c r="K103" s="34">
        <v>6.2062999999999997</v>
      </c>
      <c r="L103" s="34">
        <v>11.354799999999999</v>
      </c>
      <c r="M103" s="26">
        <f t="shared" si="4"/>
        <v>0.76196281621456874</v>
      </c>
      <c r="N103" s="27"/>
      <c r="O103" s="27">
        <f t="shared" si="6"/>
        <v>10.017030445707444</v>
      </c>
    </row>
    <row r="104" spans="1:15" x14ac:dyDescent="0.25">
      <c r="A104" s="37">
        <v>2940</v>
      </c>
      <c r="B104" s="27">
        <v>1903</v>
      </c>
      <c r="C104" s="27">
        <v>-1447.6</v>
      </c>
      <c r="D104" s="27">
        <v>0</v>
      </c>
      <c r="E104" s="27">
        <v>2655</v>
      </c>
      <c r="F104" s="27">
        <v>1949.99</v>
      </c>
      <c r="G104" s="27">
        <v>-994.76</v>
      </c>
      <c r="H104" s="27">
        <v>161.53</v>
      </c>
      <c r="I104" s="27">
        <v>19.631</v>
      </c>
      <c r="J104" s="27">
        <v>483.08</v>
      </c>
      <c r="K104" s="34">
        <v>6.0660999999999996</v>
      </c>
      <c r="L104" s="34">
        <v>11.206300000000001</v>
      </c>
      <c r="M104" s="26">
        <f t="shared" si="4"/>
        <v>0.76196281621456874</v>
      </c>
      <c r="N104" s="27"/>
      <c r="O104" s="27">
        <f t="shared" si="6"/>
        <v>10.79932501314144</v>
      </c>
    </row>
  </sheetData>
  <sheetProtection password="DD1B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11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74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</row>
    <row r="5" spans="1:10" x14ac:dyDescent="0.25">
      <c r="A5" t="s">
        <v>4</v>
      </c>
      <c r="B5" t="s">
        <v>39</v>
      </c>
    </row>
    <row r="6" spans="1:10" x14ac:dyDescent="0.25">
      <c r="A6" t="s">
        <v>5</v>
      </c>
      <c r="B6">
        <v>0.99960000000000004</v>
      </c>
    </row>
    <row r="7" spans="1:10" x14ac:dyDescent="0.25">
      <c r="A7" t="s">
        <v>6</v>
      </c>
      <c r="B7" t="s">
        <v>40</v>
      </c>
    </row>
    <row r="9" spans="1:10" x14ac:dyDescent="0.25">
      <c r="A9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</row>
    <row r="10" spans="1:10" x14ac:dyDescent="0.25">
      <c r="B10" t="s">
        <v>15</v>
      </c>
      <c r="C10" t="s">
        <v>15</v>
      </c>
      <c r="D10" t="s">
        <v>15</v>
      </c>
      <c r="E10" t="s">
        <v>15</v>
      </c>
    </row>
    <row r="11" spans="1:10" x14ac:dyDescent="0.25">
      <c r="B11">
        <v>-2300</v>
      </c>
      <c r="C11">
        <v>100</v>
      </c>
      <c r="D11">
        <v>500099.96</v>
      </c>
      <c r="E11">
        <v>6649267.6299999999</v>
      </c>
      <c r="F11" t="s">
        <v>35</v>
      </c>
      <c r="G11" t="s">
        <v>36</v>
      </c>
    </row>
    <row r="13" spans="1:10" x14ac:dyDescent="0.25">
      <c r="A13" t="s">
        <v>14</v>
      </c>
    </row>
    <row r="14" spans="1:10" x14ac:dyDescent="0.25">
      <c r="A14" t="s">
        <v>14</v>
      </c>
    </row>
    <row r="15" spans="1:10" x14ac:dyDescent="0.25"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24</v>
      </c>
      <c r="I15" t="s">
        <v>25</v>
      </c>
      <c r="J15" t="s">
        <v>26</v>
      </c>
    </row>
    <row r="16" spans="1:10" x14ac:dyDescent="0.25">
      <c r="B16" t="s">
        <v>15</v>
      </c>
      <c r="C16" t="s">
        <v>23</v>
      </c>
      <c r="D16" t="s">
        <v>23</v>
      </c>
      <c r="E16" t="s">
        <v>15</v>
      </c>
      <c r="F16" t="s">
        <v>15</v>
      </c>
      <c r="G16" t="s">
        <v>15</v>
      </c>
    </row>
    <row r="17" spans="2:10" x14ac:dyDescent="0.25">
      <c r="B17" s="27">
        <v>0</v>
      </c>
      <c r="C17" s="27">
        <v>0</v>
      </c>
      <c r="D17" s="27">
        <v>358</v>
      </c>
      <c r="E17" s="27">
        <v>0</v>
      </c>
      <c r="F17" s="27">
        <v>-2300</v>
      </c>
      <c r="G17" s="27">
        <v>100</v>
      </c>
      <c r="H17" s="34">
        <v>0</v>
      </c>
      <c r="I17" s="34">
        <v>0</v>
      </c>
      <c r="J17" s="34">
        <v>0</v>
      </c>
    </row>
    <row r="18" spans="2:10" s="37" customFormat="1" x14ac:dyDescent="0.25">
      <c r="B18" s="27">
        <v>1</v>
      </c>
      <c r="C18" s="27">
        <v>0</v>
      </c>
      <c r="D18" s="27">
        <v>358</v>
      </c>
      <c r="E18" s="27">
        <v>1</v>
      </c>
      <c r="F18" s="27">
        <v>-2300</v>
      </c>
      <c r="G18" s="27">
        <v>100</v>
      </c>
      <c r="H18" s="34">
        <v>1.8E-3</v>
      </c>
      <c r="I18" s="34">
        <v>1.8E-3</v>
      </c>
      <c r="J18" s="34">
        <v>0.35</v>
      </c>
    </row>
    <row r="19" spans="2:10" x14ac:dyDescent="0.25">
      <c r="B19" s="27">
        <v>30</v>
      </c>
      <c r="C19" s="27">
        <v>0</v>
      </c>
      <c r="D19" s="27">
        <v>358</v>
      </c>
      <c r="E19" s="27">
        <v>30</v>
      </c>
      <c r="F19" s="27">
        <v>-2300</v>
      </c>
      <c r="G19" s="27">
        <v>100</v>
      </c>
      <c r="H19" s="34">
        <v>5.3800000000000001E-2</v>
      </c>
      <c r="I19" s="34">
        <v>5.3800000000000001E-2</v>
      </c>
      <c r="J19" s="34">
        <v>0.35039999999999999</v>
      </c>
    </row>
    <row r="20" spans="2:10" x14ac:dyDescent="0.25">
      <c r="B20" s="27">
        <v>60</v>
      </c>
      <c r="C20" s="27">
        <v>0</v>
      </c>
      <c r="D20" s="27">
        <v>358</v>
      </c>
      <c r="E20" s="27">
        <v>60</v>
      </c>
      <c r="F20" s="27">
        <v>-2300</v>
      </c>
      <c r="G20" s="27">
        <v>100</v>
      </c>
      <c r="H20" s="34">
        <v>0.1075</v>
      </c>
      <c r="I20" s="34">
        <v>0.1075</v>
      </c>
      <c r="J20" s="34">
        <v>0.35160000000000002</v>
      </c>
    </row>
    <row r="21" spans="2:10" x14ac:dyDescent="0.25">
      <c r="B21" s="27">
        <v>90</v>
      </c>
      <c r="C21" s="27">
        <v>0</v>
      </c>
      <c r="D21" s="27">
        <v>358</v>
      </c>
      <c r="E21" s="27">
        <v>90</v>
      </c>
      <c r="F21" s="27">
        <v>-2300</v>
      </c>
      <c r="G21" s="27">
        <v>100</v>
      </c>
      <c r="H21" s="34">
        <v>0.1613</v>
      </c>
      <c r="I21" s="34">
        <v>0.1613</v>
      </c>
      <c r="J21" s="34">
        <v>0.35360000000000003</v>
      </c>
    </row>
    <row r="22" spans="2:10" x14ac:dyDescent="0.25">
      <c r="B22" s="27">
        <v>120</v>
      </c>
      <c r="C22" s="27">
        <v>0</v>
      </c>
      <c r="D22" s="27">
        <v>358</v>
      </c>
      <c r="E22" s="27">
        <v>120</v>
      </c>
      <c r="F22" s="27">
        <v>-2300</v>
      </c>
      <c r="G22" s="27">
        <v>100</v>
      </c>
      <c r="H22" s="34">
        <v>0.21510000000000001</v>
      </c>
      <c r="I22" s="34">
        <v>0.21510000000000001</v>
      </c>
      <c r="J22" s="34">
        <v>0.35639999999999999</v>
      </c>
    </row>
    <row r="23" spans="2:10" x14ac:dyDescent="0.25">
      <c r="B23" s="27">
        <v>150</v>
      </c>
      <c r="C23" s="27">
        <v>0</v>
      </c>
      <c r="D23" s="27">
        <v>358</v>
      </c>
      <c r="E23" s="27">
        <v>150</v>
      </c>
      <c r="F23" s="27">
        <v>-2300</v>
      </c>
      <c r="G23" s="27">
        <v>100</v>
      </c>
      <c r="H23" s="34">
        <v>0.26889999999999997</v>
      </c>
      <c r="I23" s="34">
        <v>0.26889999999999997</v>
      </c>
      <c r="J23" s="34">
        <v>0.36</v>
      </c>
    </row>
    <row r="24" spans="2:10" x14ac:dyDescent="0.25">
      <c r="B24" s="27">
        <v>180</v>
      </c>
      <c r="C24" s="27">
        <v>0</v>
      </c>
      <c r="D24" s="27">
        <v>358</v>
      </c>
      <c r="E24" s="27">
        <v>180</v>
      </c>
      <c r="F24" s="27">
        <v>-2300</v>
      </c>
      <c r="G24" s="27">
        <v>100</v>
      </c>
      <c r="H24" s="34">
        <v>0.3226</v>
      </c>
      <c r="I24" s="34">
        <v>0.3226</v>
      </c>
      <c r="J24" s="34">
        <v>0.36430000000000001</v>
      </c>
    </row>
    <row r="25" spans="2:10" x14ac:dyDescent="0.25">
      <c r="B25" s="27">
        <v>210</v>
      </c>
      <c r="C25" s="27">
        <v>0</v>
      </c>
      <c r="D25" s="27">
        <v>358</v>
      </c>
      <c r="E25" s="27">
        <v>210</v>
      </c>
      <c r="F25" s="27">
        <v>-2300</v>
      </c>
      <c r="G25" s="27">
        <v>100</v>
      </c>
      <c r="H25" s="34">
        <v>0.37640000000000001</v>
      </c>
      <c r="I25" s="34">
        <v>0.37640000000000001</v>
      </c>
      <c r="J25" s="34">
        <v>0.36940000000000001</v>
      </c>
    </row>
    <row r="26" spans="2:10" x14ac:dyDescent="0.25">
      <c r="B26" s="27">
        <v>240</v>
      </c>
      <c r="C26" s="27">
        <v>0</v>
      </c>
      <c r="D26" s="27">
        <v>358</v>
      </c>
      <c r="E26" s="27">
        <v>240</v>
      </c>
      <c r="F26" s="27">
        <v>-2300</v>
      </c>
      <c r="G26" s="27">
        <v>100</v>
      </c>
      <c r="H26" s="34">
        <v>0.43020000000000003</v>
      </c>
      <c r="I26" s="34">
        <v>0.43020000000000003</v>
      </c>
      <c r="J26" s="34">
        <v>0.37519999999999998</v>
      </c>
    </row>
    <row r="27" spans="2:10" x14ac:dyDescent="0.25">
      <c r="B27" s="27">
        <v>270</v>
      </c>
      <c r="C27" s="27">
        <v>0</v>
      </c>
      <c r="D27" s="27">
        <v>358</v>
      </c>
      <c r="E27" s="27">
        <v>270</v>
      </c>
      <c r="F27" s="27">
        <v>-2300</v>
      </c>
      <c r="G27" s="27">
        <v>100</v>
      </c>
      <c r="H27" s="34">
        <v>0.4839</v>
      </c>
      <c r="I27" s="34">
        <v>0.4839</v>
      </c>
      <c r="J27" s="34">
        <v>0.38169999999999998</v>
      </c>
    </row>
    <row r="28" spans="2:10" x14ac:dyDescent="0.25">
      <c r="B28" s="27">
        <v>300</v>
      </c>
      <c r="C28" s="27">
        <v>0</v>
      </c>
      <c r="D28" s="27">
        <v>358</v>
      </c>
      <c r="E28" s="27">
        <v>300</v>
      </c>
      <c r="F28" s="27">
        <v>-2300</v>
      </c>
      <c r="G28" s="27">
        <v>100</v>
      </c>
      <c r="H28" s="34">
        <v>0.53769999999999996</v>
      </c>
      <c r="I28" s="34">
        <v>0.53769999999999996</v>
      </c>
      <c r="J28" s="34">
        <v>0.38890000000000002</v>
      </c>
    </row>
    <row r="29" spans="2:10" x14ac:dyDescent="0.25">
      <c r="B29" s="27">
        <v>330</v>
      </c>
      <c r="C29" s="27">
        <v>0</v>
      </c>
      <c r="D29" s="27">
        <v>358</v>
      </c>
      <c r="E29" s="27">
        <v>330</v>
      </c>
      <c r="F29" s="27">
        <v>-2300</v>
      </c>
      <c r="G29" s="27">
        <v>100</v>
      </c>
      <c r="H29" s="34">
        <v>0.59150000000000003</v>
      </c>
      <c r="I29" s="34">
        <v>0.59150000000000003</v>
      </c>
      <c r="J29" s="34">
        <v>0.3967</v>
      </c>
    </row>
    <row r="30" spans="2:10" x14ac:dyDescent="0.25">
      <c r="B30" s="27">
        <v>360</v>
      </c>
      <c r="C30" s="27">
        <v>0</v>
      </c>
      <c r="D30" s="27">
        <v>358</v>
      </c>
      <c r="E30" s="27">
        <v>360</v>
      </c>
      <c r="F30" s="27">
        <v>-2300</v>
      </c>
      <c r="G30" s="27">
        <v>100</v>
      </c>
      <c r="H30" s="34">
        <v>0.6452</v>
      </c>
      <c r="I30" s="34">
        <v>0.6452</v>
      </c>
      <c r="J30" s="34">
        <v>0.4052</v>
      </c>
    </row>
    <row r="31" spans="2:10" x14ac:dyDescent="0.25">
      <c r="B31" s="27">
        <v>390</v>
      </c>
      <c r="C31" s="27">
        <v>0</v>
      </c>
      <c r="D31" s="27">
        <v>358</v>
      </c>
      <c r="E31" s="27">
        <v>390</v>
      </c>
      <c r="F31" s="27">
        <v>-2300</v>
      </c>
      <c r="G31" s="27">
        <v>100</v>
      </c>
      <c r="H31" s="34">
        <v>0.69899999999999995</v>
      </c>
      <c r="I31" s="34">
        <v>0.69899999999999995</v>
      </c>
      <c r="J31" s="34">
        <v>0.4143</v>
      </c>
    </row>
    <row r="32" spans="2:10" x14ac:dyDescent="0.25">
      <c r="B32" s="27">
        <v>420</v>
      </c>
      <c r="C32" s="27">
        <v>0</v>
      </c>
      <c r="D32" s="27">
        <v>358</v>
      </c>
      <c r="E32" s="27">
        <v>420</v>
      </c>
      <c r="F32" s="27">
        <v>-2300</v>
      </c>
      <c r="G32" s="27">
        <v>100</v>
      </c>
      <c r="H32" s="34">
        <v>0.75280000000000002</v>
      </c>
      <c r="I32" s="34">
        <v>0.75280000000000002</v>
      </c>
      <c r="J32" s="34">
        <v>0.42399999999999999</v>
      </c>
    </row>
    <row r="33" spans="2:10" x14ac:dyDescent="0.25">
      <c r="B33" s="27">
        <v>450</v>
      </c>
      <c r="C33" s="27">
        <v>0</v>
      </c>
      <c r="D33" s="27">
        <v>358</v>
      </c>
      <c r="E33" s="27">
        <v>450</v>
      </c>
      <c r="F33" s="27">
        <v>-2300</v>
      </c>
      <c r="G33" s="27">
        <v>100</v>
      </c>
      <c r="H33" s="34">
        <v>0.80659999999999998</v>
      </c>
      <c r="I33" s="34">
        <v>0.80659999999999998</v>
      </c>
      <c r="J33" s="34">
        <v>0.43419999999999997</v>
      </c>
    </row>
    <row r="34" spans="2:10" x14ac:dyDescent="0.25">
      <c r="B34" s="27">
        <v>480</v>
      </c>
      <c r="C34" s="27">
        <v>0</v>
      </c>
      <c r="D34" s="27">
        <v>358</v>
      </c>
      <c r="E34" s="27">
        <v>480</v>
      </c>
      <c r="F34" s="27">
        <v>-2300</v>
      </c>
      <c r="G34" s="27">
        <v>100</v>
      </c>
      <c r="H34" s="34">
        <v>0.86029999999999995</v>
      </c>
      <c r="I34" s="34">
        <v>0.86029999999999995</v>
      </c>
      <c r="J34" s="34">
        <v>0.4451</v>
      </c>
    </row>
    <row r="35" spans="2:10" x14ac:dyDescent="0.25">
      <c r="B35" s="27">
        <v>510</v>
      </c>
      <c r="C35" s="27">
        <v>0</v>
      </c>
      <c r="D35" s="27">
        <v>358</v>
      </c>
      <c r="E35" s="27">
        <v>510</v>
      </c>
      <c r="F35" s="27">
        <v>-2300</v>
      </c>
      <c r="G35" s="27">
        <v>100</v>
      </c>
      <c r="H35" s="34">
        <v>0.91410000000000002</v>
      </c>
      <c r="I35" s="34">
        <v>0.91410000000000002</v>
      </c>
      <c r="J35" s="34">
        <v>0.45639999999999997</v>
      </c>
    </row>
    <row r="36" spans="2:10" x14ac:dyDescent="0.25">
      <c r="B36" s="27">
        <v>540</v>
      </c>
      <c r="C36" s="27">
        <v>0</v>
      </c>
      <c r="D36" s="27">
        <v>358</v>
      </c>
      <c r="E36" s="27">
        <v>540</v>
      </c>
      <c r="F36" s="27">
        <v>-2300</v>
      </c>
      <c r="G36" s="27">
        <v>100</v>
      </c>
      <c r="H36" s="34">
        <v>0.96789999999999998</v>
      </c>
      <c r="I36" s="34">
        <v>0.96789999999999998</v>
      </c>
      <c r="J36" s="34">
        <v>0.46829999999999999</v>
      </c>
    </row>
    <row r="37" spans="2:10" x14ac:dyDescent="0.25">
      <c r="B37" s="27">
        <v>570</v>
      </c>
      <c r="C37" s="27">
        <v>0</v>
      </c>
      <c r="D37" s="27">
        <v>358</v>
      </c>
      <c r="E37" s="27">
        <v>570</v>
      </c>
      <c r="F37" s="27">
        <v>-2300</v>
      </c>
      <c r="G37" s="27">
        <v>100</v>
      </c>
      <c r="H37" s="34">
        <v>1.0216000000000001</v>
      </c>
      <c r="I37" s="34">
        <v>1.0216000000000001</v>
      </c>
      <c r="J37" s="34">
        <v>0.48060000000000003</v>
      </c>
    </row>
    <row r="38" spans="2:10" x14ac:dyDescent="0.25">
      <c r="B38" s="27">
        <v>600</v>
      </c>
      <c r="C38" s="27">
        <v>0</v>
      </c>
      <c r="D38" s="27">
        <v>358</v>
      </c>
      <c r="E38" s="27">
        <v>600</v>
      </c>
      <c r="F38" s="27">
        <v>-2300</v>
      </c>
      <c r="G38" s="27">
        <v>100</v>
      </c>
      <c r="H38" s="34">
        <v>1.0753999999999999</v>
      </c>
      <c r="I38" s="34">
        <v>1.0753999999999999</v>
      </c>
      <c r="J38" s="34">
        <v>0.49349999999999999</v>
      </c>
    </row>
    <row r="39" spans="2:10" x14ac:dyDescent="0.25">
      <c r="B39" s="27">
        <v>630</v>
      </c>
      <c r="C39" s="27">
        <v>0</v>
      </c>
      <c r="D39" s="27">
        <v>358</v>
      </c>
      <c r="E39" s="27">
        <v>630</v>
      </c>
      <c r="F39" s="27">
        <v>-2300</v>
      </c>
      <c r="G39" s="27">
        <v>100</v>
      </c>
      <c r="H39" s="34">
        <v>1.1292</v>
      </c>
      <c r="I39" s="34">
        <v>1.1292</v>
      </c>
      <c r="J39" s="34">
        <v>0.50680000000000003</v>
      </c>
    </row>
    <row r="40" spans="2:10" x14ac:dyDescent="0.25">
      <c r="B40" s="27">
        <v>660</v>
      </c>
      <c r="C40" s="27">
        <v>0</v>
      </c>
      <c r="D40" s="27">
        <v>358</v>
      </c>
      <c r="E40" s="27">
        <v>660</v>
      </c>
      <c r="F40" s="27">
        <v>-2300</v>
      </c>
      <c r="G40" s="27">
        <v>100</v>
      </c>
      <c r="H40" s="34">
        <v>1.1830000000000001</v>
      </c>
      <c r="I40" s="34">
        <v>1.1830000000000001</v>
      </c>
      <c r="J40" s="34">
        <v>0.52049999999999996</v>
      </c>
    </row>
    <row r="41" spans="2:10" x14ac:dyDescent="0.25">
      <c r="B41" s="27">
        <v>690</v>
      </c>
      <c r="C41" s="27">
        <v>0</v>
      </c>
      <c r="D41" s="27">
        <v>358</v>
      </c>
      <c r="E41" s="27">
        <v>690</v>
      </c>
      <c r="F41" s="27">
        <v>-2300</v>
      </c>
      <c r="G41" s="27">
        <v>100</v>
      </c>
      <c r="H41" s="34">
        <v>1.2366999999999999</v>
      </c>
      <c r="I41" s="34">
        <v>1.2366999999999999</v>
      </c>
      <c r="J41" s="34">
        <v>0.53480000000000005</v>
      </c>
    </row>
    <row r="42" spans="2:10" x14ac:dyDescent="0.25">
      <c r="B42" s="27">
        <v>720</v>
      </c>
      <c r="C42" s="27">
        <v>0</v>
      </c>
      <c r="D42" s="27">
        <v>358</v>
      </c>
      <c r="E42" s="27">
        <v>720</v>
      </c>
      <c r="F42" s="27">
        <v>-2300</v>
      </c>
      <c r="G42" s="27">
        <v>100</v>
      </c>
      <c r="H42" s="34">
        <v>1.2905</v>
      </c>
      <c r="I42" s="34">
        <v>1.2905</v>
      </c>
      <c r="J42" s="34">
        <v>0.5494</v>
      </c>
    </row>
    <row r="43" spans="2:10" x14ac:dyDescent="0.25">
      <c r="B43" s="27">
        <v>750</v>
      </c>
      <c r="C43" s="27">
        <v>0</v>
      </c>
      <c r="D43" s="27">
        <v>358</v>
      </c>
      <c r="E43" s="27">
        <v>750</v>
      </c>
      <c r="F43" s="27">
        <v>-2300</v>
      </c>
      <c r="G43" s="27">
        <v>100</v>
      </c>
      <c r="H43" s="34">
        <v>1.3443000000000001</v>
      </c>
      <c r="I43" s="34">
        <v>1.3443000000000001</v>
      </c>
      <c r="J43" s="34">
        <v>0.5645</v>
      </c>
    </row>
    <row r="44" spans="2:10" x14ac:dyDescent="0.25">
      <c r="B44" s="27">
        <v>780</v>
      </c>
      <c r="C44" s="27">
        <v>0</v>
      </c>
      <c r="D44" s="27">
        <v>358</v>
      </c>
      <c r="E44" s="27">
        <v>780</v>
      </c>
      <c r="F44" s="27">
        <v>-2300</v>
      </c>
      <c r="G44" s="27">
        <v>100</v>
      </c>
      <c r="H44" s="34">
        <v>1.3979999999999999</v>
      </c>
      <c r="I44" s="34">
        <v>1.3979999999999999</v>
      </c>
      <c r="J44" s="34">
        <v>0.57999999999999996</v>
      </c>
    </row>
    <row r="45" spans="2:10" x14ac:dyDescent="0.25">
      <c r="B45" s="27">
        <v>810</v>
      </c>
      <c r="C45" s="27">
        <v>0</v>
      </c>
      <c r="D45" s="27">
        <v>358</v>
      </c>
      <c r="E45" s="27">
        <v>810</v>
      </c>
      <c r="F45" s="27">
        <v>-2300</v>
      </c>
      <c r="G45" s="27">
        <v>100</v>
      </c>
      <c r="H45" s="34">
        <v>1.4518</v>
      </c>
      <c r="I45" s="34">
        <v>1.4518</v>
      </c>
      <c r="J45" s="34">
        <v>0.59599999999999997</v>
      </c>
    </row>
    <row r="46" spans="2:10" x14ac:dyDescent="0.25">
      <c r="B46" s="27">
        <v>840</v>
      </c>
      <c r="C46" s="27">
        <v>0</v>
      </c>
      <c r="D46" s="27">
        <v>358</v>
      </c>
      <c r="E46" s="27">
        <v>840</v>
      </c>
      <c r="F46" s="27">
        <v>-2300</v>
      </c>
      <c r="G46" s="27">
        <v>100</v>
      </c>
      <c r="H46" s="34">
        <v>1.5056</v>
      </c>
      <c r="I46" s="34">
        <v>1.5056</v>
      </c>
      <c r="J46" s="34">
        <v>0.61229999999999996</v>
      </c>
    </row>
    <row r="47" spans="2:10" x14ac:dyDescent="0.25">
      <c r="B47" s="27">
        <v>870</v>
      </c>
      <c r="C47" s="27">
        <v>0</v>
      </c>
      <c r="D47" s="27">
        <v>358</v>
      </c>
      <c r="E47" s="27">
        <v>870</v>
      </c>
      <c r="F47" s="27">
        <v>-2300</v>
      </c>
      <c r="G47" s="27">
        <v>100</v>
      </c>
      <c r="H47" s="34">
        <v>1.5593999999999999</v>
      </c>
      <c r="I47" s="34">
        <v>1.5593999999999999</v>
      </c>
      <c r="J47" s="34">
        <v>0.629</v>
      </c>
    </row>
    <row r="48" spans="2:10" x14ac:dyDescent="0.25">
      <c r="B48" s="27">
        <v>900</v>
      </c>
      <c r="C48" s="27">
        <v>0</v>
      </c>
      <c r="D48" s="27">
        <v>358</v>
      </c>
      <c r="E48" s="27">
        <v>900</v>
      </c>
      <c r="F48" s="27">
        <v>-2300</v>
      </c>
      <c r="G48" s="27">
        <v>100</v>
      </c>
      <c r="H48" s="34">
        <v>1.6131</v>
      </c>
      <c r="I48" s="34">
        <v>1.6131</v>
      </c>
      <c r="J48" s="34">
        <v>0.6462</v>
      </c>
    </row>
    <row r="49" spans="2:10" x14ac:dyDescent="0.25">
      <c r="B49" s="27">
        <v>930</v>
      </c>
      <c r="C49" s="27">
        <v>0</v>
      </c>
      <c r="D49" s="27">
        <v>358</v>
      </c>
      <c r="E49" s="27">
        <v>930</v>
      </c>
      <c r="F49" s="27">
        <v>-2300</v>
      </c>
      <c r="G49" s="27">
        <v>100</v>
      </c>
      <c r="H49" s="34">
        <v>1.6669</v>
      </c>
      <c r="I49" s="34">
        <v>1.6669</v>
      </c>
      <c r="J49" s="34">
        <v>0.66369999999999996</v>
      </c>
    </row>
    <row r="50" spans="2:10" x14ac:dyDescent="0.25">
      <c r="B50" s="27">
        <v>960</v>
      </c>
      <c r="C50" s="27">
        <v>0</v>
      </c>
      <c r="D50" s="27">
        <v>358</v>
      </c>
      <c r="E50" s="27">
        <v>960</v>
      </c>
      <c r="F50" s="27">
        <v>-2300</v>
      </c>
      <c r="G50" s="27">
        <v>100</v>
      </c>
      <c r="H50" s="34">
        <v>1.7206999999999999</v>
      </c>
      <c r="I50" s="34">
        <v>1.7206999999999999</v>
      </c>
      <c r="J50" s="34">
        <v>0.68159999999999998</v>
      </c>
    </row>
    <row r="51" spans="2:10" x14ac:dyDescent="0.25">
      <c r="B51" s="27">
        <v>990</v>
      </c>
      <c r="C51" s="27">
        <v>0</v>
      </c>
      <c r="D51" s="27">
        <v>358</v>
      </c>
      <c r="E51" s="27">
        <v>990</v>
      </c>
      <c r="F51" s="27">
        <v>-2300</v>
      </c>
      <c r="G51" s="27">
        <v>100</v>
      </c>
      <c r="H51" s="34">
        <v>1.7744</v>
      </c>
      <c r="I51" s="34">
        <v>1.7744</v>
      </c>
      <c r="J51" s="34">
        <v>0.69989999999999997</v>
      </c>
    </row>
    <row r="52" spans="2:10" x14ac:dyDescent="0.25">
      <c r="B52" s="27">
        <v>1020</v>
      </c>
      <c r="C52" s="27">
        <v>1.33</v>
      </c>
      <c r="D52" s="27">
        <v>358</v>
      </c>
      <c r="E52" s="27">
        <v>1020</v>
      </c>
      <c r="F52" s="27">
        <v>-2299.65</v>
      </c>
      <c r="G52" s="27">
        <v>99.99</v>
      </c>
      <c r="H52" s="34">
        <v>1.8278000000000001</v>
      </c>
      <c r="I52" s="34">
        <v>1.8281000000000001</v>
      </c>
      <c r="J52" s="34">
        <v>0.71970000000000001</v>
      </c>
    </row>
    <row r="53" spans="2:10" x14ac:dyDescent="0.25">
      <c r="B53" s="27">
        <v>1050</v>
      </c>
      <c r="C53" s="27">
        <v>3.33</v>
      </c>
      <c r="D53" s="27">
        <v>358</v>
      </c>
      <c r="E53" s="27">
        <v>1049.97</v>
      </c>
      <c r="F53" s="27">
        <v>-2298.4299999999998</v>
      </c>
      <c r="G53" s="27">
        <v>99.95</v>
      </c>
      <c r="H53" s="34">
        <v>1.8792</v>
      </c>
      <c r="I53" s="34">
        <v>1.8815999999999999</v>
      </c>
      <c r="J53" s="34">
        <v>0.74439999999999995</v>
      </c>
    </row>
    <row r="54" spans="2:10" x14ac:dyDescent="0.25">
      <c r="B54" s="27">
        <v>1080</v>
      </c>
      <c r="C54" s="27">
        <v>5.33</v>
      </c>
      <c r="D54" s="27">
        <v>358</v>
      </c>
      <c r="E54" s="27">
        <v>1079.8800000000001</v>
      </c>
      <c r="F54" s="27">
        <v>-2296.17</v>
      </c>
      <c r="G54" s="27">
        <v>99.87</v>
      </c>
      <c r="H54" s="34">
        <v>1.9286000000000001</v>
      </c>
      <c r="I54" s="34">
        <v>1.9349000000000001</v>
      </c>
      <c r="J54" s="34">
        <v>0.77429999999999999</v>
      </c>
    </row>
    <row r="55" spans="2:10" x14ac:dyDescent="0.25">
      <c r="B55" s="27">
        <v>1110</v>
      </c>
      <c r="C55" s="27">
        <v>7.33</v>
      </c>
      <c r="D55" s="27">
        <v>358</v>
      </c>
      <c r="E55" s="27">
        <v>1109.7</v>
      </c>
      <c r="F55" s="27">
        <v>-2292.86</v>
      </c>
      <c r="G55" s="27">
        <v>99.75</v>
      </c>
      <c r="H55" s="34">
        <v>1.9758</v>
      </c>
      <c r="I55" s="34">
        <v>1.9883</v>
      </c>
      <c r="J55" s="34">
        <v>0.80900000000000005</v>
      </c>
    </row>
    <row r="56" spans="2:10" x14ac:dyDescent="0.25">
      <c r="B56" s="27">
        <v>1140</v>
      </c>
      <c r="C56" s="27">
        <v>9.33</v>
      </c>
      <c r="D56" s="27">
        <v>358</v>
      </c>
      <c r="E56" s="27">
        <v>1139.3800000000001</v>
      </c>
      <c r="F56" s="27">
        <v>-2288.52</v>
      </c>
      <c r="G56" s="27">
        <v>99.6</v>
      </c>
      <c r="H56" s="34">
        <v>2.0209000000000001</v>
      </c>
      <c r="I56" s="34">
        <v>2.0421</v>
      </c>
      <c r="J56" s="34">
        <v>0.84840000000000004</v>
      </c>
    </row>
    <row r="57" spans="2:10" x14ac:dyDescent="0.25">
      <c r="B57" s="27">
        <v>1170</v>
      </c>
      <c r="C57" s="27">
        <v>11.33</v>
      </c>
      <c r="D57" s="27">
        <v>358</v>
      </c>
      <c r="E57" s="27">
        <v>1168.8900000000001</v>
      </c>
      <c r="F57" s="27">
        <v>-2283.14</v>
      </c>
      <c r="G57" s="27">
        <v>99.41</v>
      </c>
      <c r="H57" s="34">
        <v>2.0636999999999999</v>
      </c>
      <c r="I57" s="34">
        <v>2.0968</v>
      </c>
      <c r="J57" s="34">
        <v>0.8921</v>
      </c>
    </row>
    <row r="58" spans="2:10" x14ac:dyDescent="0.25">
      <c r="B58" s="27">
        <v>1200</v>
      </c>
      <c r="C58" s="27">
        <v>13.33</v>
      </c>
      <c r="D58" s="27">
        <v>358</v>
      </c>
      <c r="E58" s="27">
        <v>1198.2</v>
      </c>
      <c r="F58" s="27">
        <v>-2276.7399999999998</v>
      </c>
      <c r="G58" s="27">
        <v>99.19</v>
      </c>
      <c r="H58" s="34">
        <v>2.1042999999999998</v>
      </c>
      <c r="I58" s="34">
        <v>2.1528999999999998</v>
      </c>
      <c r="J58" s="34">
        <v>0.93959999999999999</v>
      </c>
    </row>
    <row r="59" spans="2:10" x14ac:dyDescent="0.25">
      <c r="B59" s="27">
        <v>1230</v>
      </c>
      <c r="C59" s="27">
        <v>15.33</v>
      </c>
      <c r="D59" s="27">
        <v>358</v>
      </c>
      <c r="E59" s="27">
        <v>1227.27</v>
      </c>
      <c r="F59" s="27">
        <v>-2269.3200000000002</v>
      </c>
      <c r="G59" s="27">
        <v>98.93</v>
      </c>
      <c r="H59" s="34">
        <v>2.1427</v>
      </c>
      <c r="I59" s="34">
        <v>2.2107999999999999</v>
      </c>
      <c r="J59" s="34">
        <v>0.99080000000000001</v>
      </c>
    </row>
    <row r="60" spans="2:10" x14ac:dyDescent="0.25">
      <c r="B60" s="27">
        <v>1260</v>
      </c>
      <c r="C60" s="27">
        <v>17.329999999999998</v>
      </c>
      <c r="D60" s="27">
        <v>358</v>
      </c>
      <c r="E60" s="27">
        <v>1256.05</v>
      </c>
      <c r="F60" s="27">
        <v>-2260.89</v>
      </c>
      <c r="G60" s="27">
        <v>98.63</v>
      </c>
      <c r="H60" s="34">
        <v>2.1789000000000001</v>
      </c>
      <c r="I60" s="34">
        <v>2.2713000000000001</v>
      </c>
      <c r="J60" s="34">
        <v>1.0450999999999999</v>
      </c>
    </row>
    <row r="61" spans="2:10" x14ac:dyDescent="0.25">
      <c r="B61" s="27">
        <v>1290</v>
      </c>
      <c r="C61" s="27">
        <v>19.329999999999998</v>
      </c>
      <c r="D61" s="27">
        <v>358</v>
      </c>
      <c r="E61" s="27">
        <v>1284.53</v>
      </c>
      <c r="F61" s="27">
        <v>-2251.46</v>
      </c>
      <c r="G61" s="27">
        <v>98.31</v>
      </c>
      <c r="H61" s="34">
        <v>2.2130999999999998</v>
      </c>
      <c r="I61" s="34">
        <v>2.3349000000000002</v>
      </c>
      <c r="J61" s="34">
        <v>1.1023000000000001</v>
      </c>
    </row>
    <row r="62" spans="2:10" x14ac:dyDescent="0.25">
      <c r="B62" s="27">
        <v>1320</v>
      </c>
      <c r="C62" s="27">
        <v>21.33</v>
      </c>
      <c r="D62" s="27">
        <v>358</v>
      </c>
      <c r="E62" s="27">
        <v>1312.66</v>
      </c>
      <c r="F62" s="27">
        <v>-2241.0500000000002</v>
      </c>
      <c r="G62" s="27">
        <v>97.94</v>
      </c>
      <c r="H62" s="34">
        <v>2.2452000000000001</v>
      </c>
      <c r="I62" s="34">
        <v>2.4022999999999999</v>
      </c>
      <c r="J62" s="34">
        <v>1.1619999999999999</v>
      </c>
    </row>
    <row r="63" spans="2:10" x14ac:dyDescent="0.25">
      <c r="B63" s="27">
        <v>1350</v>
      </c>
      <c r="C63" s="27">
        <v>23.33</v>
      </c>
      <c r="D63" s="27">
        <v>358</v>
      </c>
      <c r="E63" s="27">
        <v>1340.41</v>
      </c>
      <c r="F63" s="27">
        <v>-2229.66</v>
      </c>
      <c r="G63" s="27">
        <v>97.54</v>
      </c>
      <c r="H63" s="34">
        <v>2.2753999999999999</v>
      </c>
      <c r="I63" s="34">
        <v>2.4741</v>
      </c>
      <c r="J63" s="34">
        <v>1.224</v>
      </c>
    </row>
    <row r="64" spans="2:10" x14ac:dyDescent="0.25">
      <c r="B64" s="27">
        <v>1380</v>
      </c>
      <c r="C64" s="27">
        <v>25.33</v>
      </c>
      <c r="D64" s="27">
        <v>358</v>
      </c>
      <c r="E64" s="27">
        <v>1367.74</v>
      </c>
      <c r="F64" s="27">
        <v>-2217.31</v>
      </c>
      <c r="G64" s="27">
        <v>97.11</v>
      </c>
      <c r="H64" s="34">
        <v>2.3037000000000001</v>
      </c>
      <c r="I64" s="34">
        <v>2.5510000000000002</v>
      </c>
      <c r="J64" s="34">
        <v>1.288</v>
      </c>
    </row>
    <row r="65" spans="2:10" x14ac:dyDescent="0.25">
      <c r="B65" s="27">
        <v>1410</v>
      </c>
      <c r="C65" s="27">
        <v>27.33</v>
      </c>
      <c r="D65" s="27">
        <v>358</v>
      </c>
      <c r="E65" s="27">
        <v>1394.63</v>
      </c>
      <c r="F65" s="27">
        <v>-2204.0100000000002</v>
      </c>
      <c r="G65" s="27">
        <v>96.65</v>
      </c>
      <c r="H65" s="34">
        <v>2.3302999999999998</v>
      </c>
      <c r="I65" s="34">
        <v>2.6334</v>
      </c>
      <c r="J65" s="34">
        <v>1.3536999999999999</v>
      </c>
    </row>
    <row r="66" spans="2:10" x14ac:dyDescent="0.25">
      <c r="B66" s="27">
        <v>1440</v>
      </c>
      <c r="C66" s="27">
        <v>29.33</v>
      </c>
      <c r="D66" s="27">
        <v>358</v>
      </c>
      <c r="E66" s="27">
        <v>1421.03</v>
      </c>
      <c r="F66" s="27">
        <v>-2189.7800000000002</v>
      </c>
      <c r="G66" s="27">
        <v>96.15</v>
      </c>
      <c r="H66" s="34">
        <v>2.3553000000000002</v>
      </c>
      <c r="I66" s="34">
        <v>2.7221000000000002</v>
      </c>
      <c r="J66" s="34">
        <v>1.421</v>
      </c>
    </row>
    <row r="67" spans="2:10" x14ac:dyDescent="0.25">
      <c r="B67" s="27">
        <v>1470</v>
      </c>
      <c r="C67" s="27">
        <v>31.33</v>
      </c>
      <c r="D67" s="27">
        <v>358</v>
      </c>
      <c r="E67" s="27">
        <v>1446.93</v>
      </c>
      <c r="F67" s="27">
        <v>-2174.64</v>
      </c>
      <c r="G67" s="27">
        <v>95.62</v>
      </c>
      <c r="H67" s="34">
        <v>2.3788</v>
      </c>
      <c r="I67" s="34">
        <v>2.8174000000000001</v>
      </c>
      <c r="J67" s="34">
        <v>1.4896</v>
      </c>
    </row>
    <row r="68" spans="2:10" x14ac:dyDescent="0.25">
      <c r="B68" s="27">
        <v>1500</v>
      </c>
      <c r="C68" s="27">
        <v>33.33</v>
      </c>
      <c r="D68" s="27">
        <v>358</v>
      </c>
      <c r="E68" s="27">
        <v>1472.28</v>
      </c>
      <c r="F68" s="27">
        <v>-2158.61</v>
      </c>
      <c r="G68" s="27">
        <v>95.06</v>
      </c>
      <c r="H68" s="34">
        <v>2.4009999999999998</v>
      </c>
      <c r="I68" s="34">
        <v>2.9198</v>
      </c>
      <c r="J68" s="34">
        <v>1.5592999999999999</v>
      </c>
    </row>
    <row r="69" spans="2:10" x14ac:dyDescent="0.25">
      <c r="B69" s="27">
        <v>1530</v>
      </c>
      <c r="C69" s="27">
        <v>35.33</v>
      </c>
      <c r="D69" s="27">
        <v>358</v>
      </c>
      <c r="E69" s="27">
        <v>1497.05</v>
      </c>
      <c r="F69" s="27">
        <v>-2141.6999999999998</v>
      </c>
      <c r="G69" s="27">
        <v>94.47</v>
      </c>
      <c r="H69" s="34">
        <v>2.4220000000000002</v>
      </c>
      <c r="I69" s="34">
        <v>3.0295999999999998</v>
      </c>
      <c r="J69" s="34">
        <v>1.6298999999999999</v>
      </c>
    </row>
    <row r="70" spans="2:10" x14ac:dyDescent="0.25">
      <c r="B70" s="27">
        <v>1560</v>
      </c>
      <c r="C70" s="27">
        <v>37.33</v>
      </c>
      <c r="D70" s="27">
        <v>358</v>
      </c>
      <c r="E70" s="27">
        <v>1521.22</v>
      </c>
      <c r="F70" s="27">
        <v>-2123.94</v>
      </c>
      <c r="G70" s="27">
        <v>93.85</v>
      </c>
      <c r="H70" s="34">
        <v>2.4420000000000002</v>
      </c>
      <c r="I70" s="34">
        <v>3.1471</v>
      </c>
      <c r="J70" s="34">
        <v>1.7014</v>
      </c>
    </row>
    <row r="71" spans="2:10" x14ac:dyDescent="0.25">
      <c r="B71" s="27">
        <v>1590</v>
      </c>
      <c r="C71" s="27">
        <v>39.33</v>
      </c>
      <c r="D71" s="27">
        <v>358</v>
      </c>
      <c r="E71" s="27">
        <v>1544.75</v>
      </c>
      <c r="F71" s="27">
        <v>-2105.35</v>
      </c>
      <c r="G71" s="27">
        <v>93.2</v>
      </c>
      <c r="H71" s="34">
        <v>2.4609999999999999</v>
      </c>
      <c r="I71" s="34">
        <v>3.2725</v>
      </c>
      <c r="J71" s="34">
        <v>1.7734000000000001</v>
      </c>
    </row>
    <row r="72" spans="2:10" x14ac:dyDescent="0.25">
      <c r="B72" s="27">
        <v>1620</v>
      </c>
      <c r="C72" s="27">
        <v>41.33</v>
      </c>
      <c r="D72" s="27">
        <v>358</v>
      </c>
      <c r="E72" s="27">
        <v>1567.62</v>
      </c>
      <c r="F72" s="27">
        <v>-2085.94</v>
      </c>
      <c r="G72" s="27">
        <v>92.53</v>
      </c>
      <c r="H72" s="34">
        <v>2.4794</v>
      </c>
      <c r="I72" s="34">
        <v>3.4058999999999999</v>
      </c>
      <c r="J72" s="34">
        <v>1.8460000000000001</v>
      </c>
    </row>
    <row r="73" spans="2:10" x14ac:dyDescent="0.25">
      <c r="B73" s="27">
        <v>1650</v>
      </c>
      <c r="C73" s="27">
        <v>43.33</v>
      </c>
      <c r="D73" s="27">
        <v>358</v>
      </c>
      <c r="E73" s="27">
        <v>1589.79</v>
      </c>
      <c r="F73" s="27">
        <v>-2065.7600000000002</v>
      </c>
      <c r="G73" s="27">
        <v>91.82</v>
      </c>
      <c r="H73" s="34">
        <v>2.4973000000000001</v>
      </c>
      <c r="I73" s="34">
        <v>3.5474000000000001</v>
      </c>
      <c r="J73" s="34">
        <v>1.9189000000000001</v>
      </c>
    </row>
    <row r="74" spans="2:10" x14ac:dyDescent="0.25">
      <c r="B74" s="27">
        <v>1680</v>
      </c>
      <c r="C74" s="27">
        <v>45.33</v>
      </c>
      <c r="D74" s="27">
        <v>358</v>
      </c>
      <c r="E74" s="27">
        <v>1611.25</v>
      </c>
      <c r="F74" s="27">
        <v>-2044.81</v>
      </c>
      <c r="G74" s="27">
        <v>91.09</v>
      </c>
      <c r="H74" s="34">
        <v>2.5146999999999999</v>
      </c>
      <c r="I74" s="34">
        <v>3.6970999999999998</v>
      </c>
      <c r="J74" s="34">
        <v>1.9921</v>
      </c>
    </row>
    <row r="75" spans="2:10" x14ac:dyDescent="0.25">
      <c r="B75" s="27">
        <v>1710</v>
      </c>
      <c r="C75" s="27">
        <v>47.33</v>
      </c>
      <c r="D75" s="27">
        <v>358</v>
      </c>
      <c r="E75" s="27">
        <v>1631.97</v>
      </c>
      <c r="F75" s="27">
        <v>-2023.12</v>
      </c>
      <c r="G75" s="27">
        <v>90.33</v>
      </c>
      <c r="H75" s="34">
        <v>2.532</v>
      </c>
      <c r="I75" s="34">
        <v>3.8548</v>
      </c>
      <c r="J75" s="34">
        <v>2.0653999999999999</v>
      </c>
    </row>
    <row r="76" spans="2:10" x14ac:dyDescent="0.25">
      <c r="B76" s="27">
        <v>1740</v>
      </c>
      <c r="C76" s="27">
        <v>49.33</v>
      </c>
      <c r="D76" s="27">
        <v>358</v>
      </c>
      <c r="E76" s="27">
        <v>1651.91</v>
      </c>
      <c r="F76" s="27">
        <v>-2000.73</v>
      </c>
      <c r="G76" s="27">
        <v>89.55</v>
      </c>
      <c r="H76" s="34">
        <v>2.5491000000000001</v>
      </c>
      <c r="I76" s="34">
        <v>4.0204000000000004</v>
      </c>
      <c r="J76" s="34">
        <v>2.1387999999999998</v>
      </c>
    </row>
    <row r="77" spans="2:10" x14ac:dyDescent="0.25">
      <c r="B77" s="27">
        <v>1770</v>
      </c>
      <c r="C77" s="27">
        <v>51.33</v>
      </c>
      <c r="D77" s="27">
        <v>358</v>
      </c>
      <c r="E77" s="27">
        <v>1671.06</v>
      </c>
      <c r="F77" s="27">
        <v>-1977.65</v>
      </c>
      <c r="G77" s="27">
        <v>88.74</v>
      </c>
      <c r="H77" s="34">
        <v>2.5663999999999998</v>
      </c>
      <c r="I77" s="34">
        <v>4.1939000000000002</v>
      </c>
      <c r="J77" s="34">
        <v>2.2121</v>
      </c>
    </row>
    <row r="78" spans="2:10" x14ac:dyDescent="0.25">
      <c r="B78" s="27">
        <v>1800</v>
      </c>
      <c r="C78" s="27">
        <v>53.33</v>
      </c>
      <c r="D78" s="27">
        <v>358</v>
      </c>
      <c r="E78" s="27">
        <v>1689.39</v>
      </c>
      <c r="F78" s="27">
        <v>-1953.92</v>
      </c>
      <c r="G78" s="27">
        <v>87.91</v>
      </c>
      <c r="H78" s="34">
        <v>2.5840000000000001</v>
      </c>
      <c r="I78" s="34">
        <v>4.3749000000000002</v>
      </c>
      <c r="J78" s="34">
        <v>2.2852999999999999</v>
      </c>
    </row>
    <row r="79" spans="2:10" x14ac:dyDescent="0.25">
      <c r="B79" s="27">
        <v>1830</v>
      </c>
      <c r="C79" s="27">
        <v>55.33</v>
      </c>
      <c r="D79" s="27">
        <v>358</v>
      </c>
      <c r="E79" s="27">
        <v>1706.89</v>
      </c>
      <c r="F79" s="27">
        <v>-1929.56</v>
      </c>
      <c r="G79" s="27">
        <v>87.06</v>
      </c>
      <c r="H79" s="34">
        <v>2.6019999999999999</v>
      </c>
      <c r="I79" s="34">
        <v>4.5633999999999997</v>
      </c>
      <c r="J79" s="34">
        <v>2.3582999999999998</v>
      </c>
    </row>
    <row r="80" spans="2:10" x14ac:dyDescent="0.25">
      <c r="B80" s="27">
        <v>1860</v>
      </c>
      <c r="C80" s="27">
        <v>57.33</v>
      </c>
      <c r="D80" s="27">
        <v>358</v>
      </c>
      <c r="E80" s="27">
        <v>1723.52</v>
      </c>
      <c r="F80" s="27">
        <v>-1904.61</v>
      </c>
      <c r="G80" s="27">
        <v>86.19</v>
      </c>
      <c r="H80" s="34">
        <v>2.6204999999999998</v>
      </c>
      <c r="I80" s="34">
        <v>4.7590000000000003</v>
      </c>
      <c r="J80" s="34">
        <v>2.431</v>
      </c>
    </row>
    <row r="81" spans="2:10" x14ac:dyDescent="0.25">
      <c r="B81" s="27">
        <v>1890</v>
      </c>
      <c r="C81" s="27">
        <v>59.33</v>
      </c>
      <c r="D81" s="27">
        <v>358</v>
      </c>
      <c r="E81" s="27">
        <v>1739.27</v>
      </c>
      <c r="F81" s="27">
        <v>-1879.1</v>
      </c>
      <c r="G81" s="27">
        <v>85.3</v>
      </c>
      <c r="H81" s="34">
        <v>2.6396999999999999</v>
      </c>
      <c r="I81" s="34">
        <v>4.9615</v>
      </c>
      <c r="J81" s="34">
        <v>2.5034000000000001</v>
      </c>
    </row>
    <row r="82" spans="2:10" x14ac:dyDescent="0.25">
      <c r="B82" s="27">
        <v>1920</v>
      </c>
      <c r="C82" s="27">
        <v>61.33</v>
      </c>
      <c r="D82" s="27">
        <v>358</v>
      </c>
      <c r="E82" s="27">
        <v>1754.12</v>
      </c>
      <c r="F82" s="27">
        <v>-1853.05</v>
      </c>
      <c r="G82" s="27">
        <v>84.39</v>
      </c>
      <c r="H82" s="34">
        <v>2.6596000000000002</v>
      </c>
      <c r="I82" s="34">
        <v>5.1704999999999997</v>
      </c>
      <c r="J82" s="34">
        <v>2.5752999999999999</v>
      </c>
    </row>
    <row r="83" spans="2:10" x14ac:dyDescent="0.25">
      <c r="B83" s="27">
        <v>1950</v>
      </c>
      <c r="C83" s="27">
        <v>63.33</v>
      </c>
      <c r="D83" s="27">
        <v>358</v>
      </c>
      <c r="E83" s="27">
        <v>1768.05</v>
      </c>
      <c r="F83" s="27">
        <v>-1826.49</v>
      </c>
      <c r="G83" s="27">
        <v>83.46</v>
      </c>
      <c r="H83" s="34">
        <v>2.6804999999999999</v>
      </c>
      <c r="I83" s="34">
        <v>5.3857999999999997</v>
      </c>
      <c r="J83" s="34">
        <v>2.6467999999999998</v>
      </c>
    </row>
    <row r="84" spans="2:10" x14ac:dyDescent="0.25">
      <c r="B84" s="27">
        <v>1980</v>
      </c>
      <c r="C84" s="27">
        <v>65.33</v>
      </c>
      <c r="D84" s="27">
        <v>358</v>
      </c>
      <c r="E84" s="27">
        <v>1781.04</v>
      </c>
      <c r="F84" s="27">
        <v>-1799.47</v>
      </c>
      <c r="G84" s="27">
        <v>82.52</v>
      </c>
      <c r="H84" s="34">
        <v>2.7023000000000001</v>
      </c>
      <c r="I84" s="34">
        <v>5.6071</v>
      </c>
      <c r="J84" s="34">
        <v>2.7178</v>
      </c>
    </row>
    <row r="85" spans="2:10" x14ac:dyDescent="0.25">
      <c r="B85" s="27">
        <v>2010</v>
      </c>
      <c r="C85" s="27">
        <v>67.33</v>
      </c>
      <c r="D85" s="27">
        <v>358</v>
      </c>
      <c r="E85" s="27">
        <v>1793.09</v>
      </c>
      <c r="F85" s="27">
        <v>-1772.02</v>
      </c>
      <c r="G85" s="27">
        <v>81.56</v>
      </c>
      <c r="H85" s="34">
        <v>2.7250999999999999</v>
      </c>
      <c r="I85" s="34">
        <v>5.8338999999999999</v>
      </c>
      <c r="J85" s="34">
        <v>2.7883</v>
      </c>
    </row>
    <row r="86" spans="2:10" x14ac:dyDescent="0.25">
      <c r="B86" s="27">
        <v>2040</v>
      </c>
      <c r="C86" s="27">
        <v>69.33</v>
      </c>
      <c r="D86" s="27">
        <v>358</v>
      </c>
      <c r="E86" s="27">
        <v>1804.16</v>
      </c>
      <c r="F86" s="27">
        <v>-1744.15</v>
      </c>
      <c r="G86" s="27">
        <v>80.59</v>
      </c>
      <c r="H86" s="34">
        <v>2.7490999999999999</v>
      </c>
      <c r="I86" s="34">
        <v>6.0659000000000001</v>
      </c>
      <c r="J86" s="34">
        <v>2.8582000000000001</v>
      </c>
    </row>
    <row r="87" spans="2:10" x14ac:dyDescent="0.25">
      <c r="B87" s="27">
        <v>2070</v>
      </c>
      <c r="C87" s="27">
        <v>71.33</v>
      </c>
      <c r="D87" s="27">
        <v>358</v>
      </c>
      <c r="E87" s="27">
        <v>1814.26</v>
      </c>
      <c r="F87" s="27">
        <v>-1715.92</v>
      </c>
      <c r="G87" s="27">
        <v>79.599999999999994</v>
      </c>
      <c r="H87" s="34">
        <v>2.7740999999999998</v>
      </c>
      <c r="I87" s="34">
        <v>6.3029000000000002</v>
      </c>
      <c r="J87" s="34">
        <v>2.9275000000000002</v>
      </c>
    </row>
    <row r="88" spans="2:10" x14ac:dyDescent="0.25">
      <c r="B88" s="27">
        <v>2100</v>
      </c>
      <c r="C88" s="27">
        <v>73.33</v>
      </c>
      <c r="D88" s="27">
        <v>358</v>
      </c>
      <c r="E88" s="27">
        <v>1823.37</v>
      </c>
      <c r="F88" s="27">
        <v>-1687.36</v>
      </c>
      <c r="G88" s="27">
        <v>78.61</v>
      </c>
      <c r="H88" s="34">
        <v>2.8003</v>
      </c>
      <c r="I88" s="34">
        <v>6.5444000000000004</v>
      </c>
      <c r="J88" s="34">
        <v>2.9961000000000002</v>
      </c>
    </row>
    <row r="89" spans="2:10" x14ac:dyDescent="0.25">
      <c r="B89" s="27">
        <v>2130</v>
      </c>
      <c r="C89" s="27">
        <v>75.33</v>
      </c>
      <c r="D89" s="27">
        <v>358</v>
      </c>
      <c r="E89" s="27">
        <v>1831.47</v>
      </c>
      <c r="F89" s="27">
        <v>-1658.49</v>
      </c>
      <c r="G89" s="27">
        <v>77.599999999999994</v>
      </c>
      <c r="H89" s="34">
        <v>2.8275999999999999</v>
      </c>
      <c r="I89" s="34">
        <v>6.79</v>
      </c>
      <c r="J89" s="34">
        <v>3.0640999999999998</v>
      </c>
    </row>
    <row r="90" spans="2:10" x14ac:dyDescent="0.25">
      <c r="B90" s="27">
        <v>2160</v>
      </c>
      <c r="C90" s="27">
        <v>77.33</v>
      </c>
      <c r="D90" s="27">
        <v>358</v>
      </c>
      <c r="E90" s="27">
        <v>1838.56</v>
      </c>
      <c r="F90" s="27">
        <v>-1629.36</v>
      </c>
      <c r="G90" s="27">
        <v>76.58</v>
      </c>
      <c r="H90" s="34">
        <v>2.8561000000000001</v>
      </c>
      <c r="I90" s="34">
        <v>7.0393999999999997</v>
      </c>
      <c r="J90" s="34">
        <v>3.1314000000000002</v>
      </c>
    </row>
    <row r="91" spans="2:10" x14ac:dyDescent="0.25">
      <c r="B91" s="27">
        <v>2190</v>
      </c>
      <c r="C91" s="27">
        <v>79.33</v>
      </c>
      <c r="D91" s="27">
        <v>358</v>
      </c>
      <c r="E91" s="27">
        <v>1844.63</v>
      </c>
      <c r="F91" s="27">
        <v>-1600</v>
      </c>
      <c r="G91" s="27">
        <v>75.56</v>
      </c>
      <c r="H91" s="34">
        <v>2.8856999999999999</v>
      </c>
      <c r="I91" s="34">
        <v>7.2920999999999996</v>
      </c>
      <c r="J91" s="34">
        <v>3.198</v>
      </c>
    </row>
    <row r="92" spans="2:10" x14ac:dyDescent="0.25">
      <c r="B92" s="27">
        <v>2220</v>
      </c>
      <c r="C92" s="27">
        <v>81.33</v>
      </c>
      <c r="D92" s="27">
        <v>358</v>
      </c>
      <c r="E92" s="27">
        <v>1849.66</v>
      </c>
      <c r="F92" s="27">
        <v>-1570.45</v>
      </c>
      <c r="G92" s="27">
        <v>74.52</v>
      </c>
      <c r="H92" s="34">
        <v>2.9163000000000001</v>
      </c>
      <c r="I92" s="34">
        <v>7.5479000000000003</v>
      </c>
      <c r="J92" s="34">
        <v>3.2639</v>
      </c>
    </row>
    <row r="93" spans="2:10" x14ac:dyDescent="0.25">
      <c r="B93" s="27">
        <v>2250</v>
      </c>
      <c r="C93" s="27">
        <v>83.33</v>
      </c>
      <c r="D93" s="27">
        <v>358</v>
      </c>
      <c r="E93" s="27">
        <v>1853.67</v>
      </c>
      <c r="F93" s="27">
        <v>-1540.73</v>
      </c>
      <c r="G93" s="27">
        <v>73.489999999999995</v>
      </c>
      <c r="H93" s="34">
        <v>2.9479000000000002</v>
      </c>
      <c r="I93" s="34">
        <v>7.8061999999999996</v>
      </c>
      <c r="J93" s="34">
        <v>3.3290999999999999</v>
      </c>
    </row>
    <row r="94" spans="2:10" x14ac:dyDescent="0.25">
      <c r="B94" s="27">
        <v>2280</v>
      </c>
      <c r="C94" s="27">
        <v>85</v>
      </c>
      <c r="D94" s="27">
        <v>358</v>
      </c>
      <c r="E94" s="27">
        <v>1856.72</v>
      </c>
      <c r="F94" s="27">
        <v>-1510.91</v>
      </c>
      <c r="G94" s="27">
        <v>72.44</v>
      </c>
      <c r="H94" s="34">
        <v>2.9916</v>
      </c>
      <c r="I94" s="34">
        <v>8.0668000000000006</v>
      </c>
      <c r="J94" s="34">
        <v>3.3839999999999999</v>
      </c>
    </row>
    <row r="95" spans="2:10" x14ac:dyDescent="0.25">
      <c r="B95" s="27">
        <v>2310</v>
      </c>
      <c r="C95" s="27">
        <v>85</v>
      </c>
      <c r="D95" s="27">
        <v>358</v>
      </c>
      <c r="E95" s="27">
        <v>1859.33</v>
      </c>
      <c r="F95" s="27">
        <v>-1481.04</v>
      </c>
      <c r="G95" s="27">
        <v>71.400000000000006</v>
      </c>
      <c r="H95" s="34">
        <v>3.0924</v>
      </c>
      <c r="I95" s="34">
        <v>8.3292000000000002</v>
      </c>
      <c r="J95" s="34">
        <v>3.3893</v>
      </c>
    </row>
    <row r="96" spans="2:10" x14ac:dyDescent="0.25">
      <c r="B96" s="27">
        <v>2340</v>
      </c>
      <c r="C96" s="27">
        <v>85</v>
      </c>
      <c r="D96" s="27">
        <v>358</v>
      </c>
      <c r="E96" s="27">
        <v>1861.95</v>
      </c>
      <c r="F96" s="27">
        <v>-1451.17</v>
      </c>
      <c r="G96" s="27">
        <v>70.36</v>
      </c>
      <c r="H96" s="34">
        <v>3.1943000000000001</v>
      </c>
      <c r="I96" s="34">
        <v>8.5930999999999997</v>
      </c>
      <c r="J96" s="34">
        <v>3.3948</v>
      </c>
    </row>
    <row r="97" spans="2:10" x14ac:dyDescent="0.25">
      <c r="B97" s="27">
        <v>2370</v>
      </c>
      <c r="C97" s="27">
        <v>85</v>
      </c>
      <c r="D97" s="27">
        <v>358</v>
      </c>
      <c r="E97" s="27">
        <v>1864.56</v>
      </c>
      <c r="F97" s="27">
        <v>-1421.31</v>
      </c>
      <c r="G97" s="27">
        <v>69.319999999999993</v>
      </c>
      <c r="H97" s="34">
        <v>3.2972000000000001</v>
      </c>
      <c r="I97" s="34">
        <v>8.8583999999999996</v>
      </c>
      <c r="J97" s="34">
        <v>3.4003999999999999</v>
      </c>
    </row>
    <row r="98" spans="2:10" x14ac:dyDescent="0.25">
      <c r="B98" s="27">
        <v>2400</v>
      </c>
      <c r="C98" s="27">
        <v>85</v>
      </c>
      <c r="D98" s="27">
        <v>358</v>
      </c>
      <c r="E98" s="27">
        <v>1867.18</v>
      </c>
      <c r="F98" s="27">
        <v>-1391.44</v>
      </c>
      <c r="G98" s="27">
        <v>68.27</v>
      </c>
      <c r="H98" s="34">
        <v>3.4011</v>
      </c>
      <c r="I98" s="34">
        <v>9.1249000000000002</v>
      </c>
      <c r="J98" s="34">
        <v>3.4062000000000001</v>
      </c>
    </row>
    <row r="99" spans="2:10" x14ac:dyDescent="0.25">
      <c r="B99" s="27">
        <v>2430</v>
      </c>
      <c r="C99" s="27">
        <v>85</v>
      </c>
      <c r="D99" s="27">
        <v>358</v>
      </c>
      <c r="E99" s="27">
        <v>1869.79</v>
      </c>
      <c r="F99" s="27">
        <v>-1361.57</v>
      </c>
      <c r="G99" s="27">
        <v>67.23</v>
      </c>
      <c r="H99" s="34">
        <v>3.5057999999999998</v>
      </c>
      <c r="I99" s="34">
        <v>9.3925999999999998</v>
      </c>
      <c r="J99" s="34">
        <v>3.4121000000000001</v>
      </c>
    </row>
    <row r="100" spans="2:10" x14ac:dyDescent="0.25">
      <c r="B100" s="27">
        <v>2460</v>
      </c>
      <c r="C100" s="27">
        <v>85</v>
      </c>
      <c r="D100" s="27">
        <v>358</v>
      </c>
      <c r="E100" s="27">
        <v>1872.41</v>
      </c>
      <c r="F100" s="27">
        <v>-1331.7</v>
      </c>
      <c r="G100" s="27">
        <v>66.19</v>
      </c>
      <c r="H100" s="34">
        <v>3.6113</v>
      </c>
      <c r="I100" s="34">
        <v>9.6613000000000007</v>
      </c>
      <c r="J100" s="34">
        <v>3.4182000000000001</v>
      </c>
    </row>
    <row r="101" spans="2:10" x14ac:dyDescent="0.25">
      <c r="B101" s="27">
        <v>2490</v>
      </c>
      <c r="C101" s="27">
        <v>85</v>
      </c>
      <c r="D101" s="27">
        <v>358</v>
      </c>
      <c r="E101" s="27">
        <v>1875.02</v>
      </c>
      <c r="F101" s="27">
        <v>-1301.83</v>
      </c>
      <c r="G101" s="27">
        <v>65.14</v>
      </c>
      <c r="H101" s="34">
        <v>3.7174999999999998</v>
      </c>
      <c r="I101" s="34">
        <v>9.9311000000000007</v>
      </c>
      <c r="J101" s="34">
        <v>3.4243999999999999</v>
      </c>
    </row>
    <row r="102" spans="2:10" x14ac:dyDescent="0.25">
      <c r="B102" s="27">
        <v>2520</v>
      </c>
      <c r="C102" s="27">
        <v>85</v>
      </c>
      <c r="D102" s="27">
        <v>358</v>
      </c>
      <c r="E102" s="27">
        <v>1877.64</v>
      </c>
      <c r="F102" s="27">
        <v>-1271.97</v>
      </c>
      <c r="G102" s="27">
        <v>64.099999999999994</v>
      </c>
      <c r="H102" s="34">
        <v>3.8243999999999998</v>
      </c>
      <c r="I102" s="34">
        <v>10.201700000000001</v>
      </c>
      <c r="J102" s="34">
        <v>3.4308000000000001</v>
      </c>
    </row>
    <row r="103" spans="2:10" x14ac:dyDescent="0.25">
      <c r="B103" s="27">
        <v>2550</v>
      </c>
      <c r="C103" s="27">
        <v>85</v>
      </c>
      <c r="D103" s="27">
        <v>358</v>
      </c>
      <c r="E103" s="27">
        <v>1880.25</v>
      </c>
      <c r="F103" s="27">
        <v>-1242.0999999999999</v>
      </c>
      <c r="G103" s="27">
        <v>63.06</v>
      </c>
      <c r="H103" s="34">
        <v>3.9318</v>
      </c>
      <c r="I103" s="34">
        <v>10.473100000000001</v>
      </c>
      <c r="J103" s="34">
        <v>3.4373</v>
      </c>
    </row>
    <row r="104" spans="2:10" x14ac:dyDescent="0.25">
      <c r="B104" s="27">
        <v>2580</v>
      </c>
      <c r="C104" s="27">
        <v>85</v>
      </c>
      <c r="D104" s="27">
        <v>358</v>
      </c>
      <c r="E104" s="27">
        <v>1882.87</v>
      </c>
      <c r="F104" s="27">
        <v>-1212.23</v>
      </c>
      <c r="G104" s="27">
        <v>62.01</v>
      </c>
      <c r="H104" s="34">
        <v>4.0399000000000003</v>
      </c>
      <c r="I104" s="34">
        <v>10.7453</v>
      </c>
      <c r="J104" s="34">
        <v>3.444</v>
      </c>
    </row>
    <row r="105" spans="2:10" x14ac:dyDescent="0.25">
      <c r="B105" s="27">
        <v>2610</v>
      </c>
      <c r="C105" s="27">
        <v>85</v>
      </c>
      <c r="D105" s="27">
        <v>358</v>
      </c>
      <c r="E105" s="27">
        <v>1885.48</v>
      </c>
      <c r="F105" s="27">
        <v>-1182.3599999999999</v>
      </c>
      <c r="G105" s="27">
        <v>60.97</v>
      </c>
      <c r="H105" s="34">
        <v>4.1483999999999996</v>
      </c>
      <c r="I105" s="34">
        <v>11.0182</v>
      </c>
      <c r="J105" s="34">
        <v>3.4508000000000001</v>
      </c>
    </row>
    <row r="106" spans="2:10" x14ac:dyDescent="0.25">
      <c r="B106" s="27">
        <v>2640</v>
      </c>
      <c r="C106" s="27">
        <v>85</v>
      </c>
      <c r="D106" s="27">
        <v>358</v>
      </c>
      <c r="E106" s="27">
        <v>1888.09</v>
      </c>
      <c r="F106" s="27">
        <v>-1152.5</v>
      </c>
      <c r="G106" s="27">
        <v>59.93</v>
      </c>
      <c r="H106" s="34">
        <v>4.2573999999999996</v>
      </c>
      <c r="I106" s="34">
        <v>11.291700000000001</v>
      </c>
      <c r="J106" s="34">
        <v>3.4578000000000002</v>
      </c>
    </row>
    <row r="107" spans="2:10" x14ac:dyDescent="0.25">
      <c r="B107" s="27">
        <v>2670</v>
      </c>
      <c r="C107" s="27">
        <v>85</v>
      </c>
      <c r="D107" s="27">
        <v>358</v>
      </c>
      <c r="E107" s="27">
        <v>1890.71</v>
      </c>
      <c r="F107" s="27">
        <v>-1122.6300000000001</v>
      </c>
      <c r="G107" s="27">
        <v>58.89</v>
      </c>
      <c r="H107" s="34">
        <v>4.3667999999999996</v>
      </c>
      <c r="I107" s="34">
        <v>11.565899999999999</v>
      </c>
      <c r="J107" s="34">
        <v>3.4649000000000001</v>
      </c>
    </row>
    <row r="108" spans="2:10" x14ac:dyDescent="0.25">
      <c r="B108" s="27">
        <v>2700</v>
      </c>
      <c r="C108" s="27">
        <v>85</v>
      </c>
      <c r="D108" s="27">
        <v>358</v>
      </c>
      <c r="E108" s="27">
        <v>1893.32</v>
      </c>
      <c r="F108" s="27">
        <v>-1092.76</v>
      </c>
      <c r="G108" s="27">
        <v>57.84</v>
      </c>
      <c r="H108" s="34">
        <v>4.4766000000000004</v>
      </c>
      <c r="I108" s="34">
        <v>11.8406</v>
      </c>
      <c r="J108" s="34">
        <v>3.4722</v>
      </c>
    </row>
    <row r="109" spans="2:10" x14ac:dyDescent="0.25">
      <c r="B109" s="27">
        <v>2730</v>
      </c>
      <c r="C109" s="27">
        <v>85</v>
      </c>
      <c r="D109" s="27">
        <v>358</v>
      </c>
      <c r="E109" s="27">
        <v>1895.94</v>
      </c>
      <c r="F109" s="27">
        <v>-1062.8900000000001</v>
      </c>
      <c r="G109" s="27">
        <v>56.8</v>
      </c>
      <c r="H109" s="34">
        <v>4.5869</v>
      </c>
      <c r="I109" s="34">
        <v>12.1159</v>
      </c>
      <c r="J109" s="34">
        <v>3.4796</v>
      </c>
    </row>
    <row r="110" spans="2:10" x14ac:dyDescent="0.25">
      <c r="B110" s="27">
        <v>2760</v>
      </c>
      <c r="C110" s="27">
        <v>85</v>
      </c>
      <c r="D110" s="27">
        <v>358</v>
      </c>
      <c r="E110" s="27">
        <v>1898.55</v>
      </c>
      <c r="F110" s="27">
        <v>-1033.03</v>
      </c>
      <c r="G110" s="27">
        <v>55.76</v>
      </c>
      <c r="H110" s="34">
        <v>4.6974</v>
      </c>
      <c r="I110" s="34">
        <v>12.3916</v>
      </c>
      <c r="J110" s="34">
        <v>3.4872000000000001</v>
      </c>
    </row>
    <row r="111" spans="2:10" x14ac:dyDescent="0.25">
      <c r="B111" s="27">
        <v>2775</v>
      </c>
      <c r="C111" s="27">
        <v>85</v>
      </c>
      <c r="D111" s="27">
        <v>358</v>
      </c>
      <c r="E111" s="27">
        <v>1899.86</v>
      </c>
      <c r="F111" s="27">
        <v>-1018.09</v>
      </c>
      <c r="G111" s="27">
        <v>55.23</v>
      </c>
      <c r="H111" s="34">
        <v>4.7527999999999997</v>
      </c>
      <c r="I111" s="34">
        <v>12.5296</v>
      </c>
      <c r="J111" s="34">
        <v>3.4910999999999999</v>
      </c>
    </row>
  </sheetData>
  <sheetProtection password="DD1B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04"/>
  <sheetViews>
    <sheetView workbookViewId="0"/>
  </sheetViews>
  <sheetFormatPr defaultRowHeight="15" x14ac:dyDescent="0.25"/>
  <sheetData>
    <row r="1" spans="1:17" x14ac:dyDescent="0.25">
      <c r="A1" s="9" t="s">
        <v>50</v>
      </c>
      <c r="B1" s="9"/>
      <c r="C1" s="9"/>
      <c r="D1" s="9"/>
      <c r="E1" s="9"/>
      <c r="F1" s="9"/>
      <c r="G1" s="9"/>
      <c r="H1" s="9"/>
      <c r="I1" s="9"/>
      <c r="J1" s="9"/>
    </row>
    <row r="2" spans="1:17" x14ac:dyDescent="0.25">
      <c r="A2" t="s">
        <v>74</v>
      </c>
    </row>
    <row r="3" spans="1:17" x14ac:dyDescent="0.25">
      <c r="A3" s="9" t="s">
        <v>81</v>
      </c>
      <c r="B3" s="9" t="s">
        <v>82</v>
      </c>
      <c r="C3" s="9" t="s">
        <v>83</v>
      </c>
      <c r="D3" s="9" t="s">
        <v>84</v>
      </c>
      <c r="E3" s="9" t="s">
        <v>85</v>
      </c>
      <c r="F3" s="9" t="s">
        <v>86</v>
      </c>
      <c r="G3" s="9" t="s">
        <v>87</v>
      </c>
      <c r="H3" s="9" t="s">
        <v>88</v>
      </c>
      <c r="I3" s="9" t="s">
        <v>89</v>
      </c>
      <c r="J3" s="9" t="s">
        <v>90</v>
      </c>
      <c r="K3" t="s">
        <v>91</v>
      </c>
      <c r="L3" t="s">
        <v>92</v>
      </c>
      <c r="M3" s="25" t="s">
        <v>109</v>
      </c>
      <c r="N3" s="25"/>
      <c r="O3" s="25" t="s">
        <v>110</v>
      </c>
    </row>
    <row r="4" spans="1:17" x14ac:dyDescent="0.25">
      <c r="A4" s="9" t="s">
        <v>15</v>
      </c>
      <c r="B4" s="9" t="s">
        <v>93</v>
      </c>
      <c r="C4" s="9" t="s">
        <v>93</v>
      </c>
      <c r="D4" s="9" t="s">
        <v>93</v>
      </c>
      <c r="E4" s="9" t="s">
        <v>93</v>
      </c>
      <c r="F4" s="9" t="s">
        <v>93</v>
      </c>
      <c r="G4" s="9" t="s">
        <v>93</v>
      </c>
      <c r="H4" s="9" t="s">
        <v>93</v>
      </c>
      <c r="I4" s="9" t="s">
        <v>95</v>
      </c>
      <c r="J4" s="9" t="s">
        <v>93</v>
      </c>
      <c r="K4" t="s">
        <v>94</v>
      </c>
      <c r="L4" t="s">
        <v>94</v>
      </c>
      <c r="M4" s="25" t="s">
        <v>15</v>
      </c>
      <c r="N4" s="25"/>
      <c r="O4" s="25"/>
    </row>
    <row r="5" spans="1:17" x14ac:dyDescent="0.25">
      <c r="A5" s="37">
        <v>0</v>
      </c>
      <c r="B5" s="27">
        <v>0</v>
      </c>
      <c r="C5" s="27">
        <v>0</v>
      </c>
      <c r="D5" s="27">
        <v>0</v>
      </c>
      <c r="E5" s="27">
        <v>2775</v>
      </c>
      <c r="F5" s="27">
        <v>1899.86</v>
      </c>
      <c r="G5" s="27">
        <v>-1018.09</v>
      </c>
      <c r="H5" s="27">
        <v>55.23</v>
      </c>
      <c r="I5" s="27">
        <v>176.89500000000001</v>
      </c>
      <c r="J5" s="27">
        <v>2156.16</v>
      </c>
      <c r="K5" s="34">
        <v>0</v>
      </c>
      <c r="L5" s="34">
        <v>5.1982999999999997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117.90654730631535</v>
      </c>
    </row>
    <row r="6" spans="1:17" x14ac:dyDescent="0.25">
      <c r="A6" s="37">
        <v>1</v>
      </c>
      <c r="B6" s="27">
        <v>1</v>
      </c>
      <c r="C6" s="27">
        <v>0</v>
      </c>
      <c r="D6" s="27">
        <v>0</v>
      </c>
      <c r="E6" s="27">
        <v>2775</v>
      </c>
      <c r="F6" s="27">
        <v>1899.86</v>
      </c>
      <c r="G6" s="27">
        <v>-1018.09</v>
      </c>
      <c r="H6" s="27">
        <v>55.23</v>
      </c>
      <c r="I6" s="27">
        <v>176.89500000000001</v>
      </c>
      <c r="J6" s="27">
        <v>2155.2800000000002</v>
      </c>
      <c r="K6" s="34">
        <v>0.30840000000000001</v>
      </c>
      <c r="L6" s="34">
        <v>5.1984000000000004</v>
      </c>
      <c r="M6" s="26">
        <f t="shared" si="0"/>
        <v>0.76196281621456874</v>
      </c>
      <c r="N6" s="27"/>
      <c r="O6" s="27">
        <f t="shared" si="1"/>
        <v>117.6511913075408</v>
      </c>
    </row>
    <row r="7" spans="1:17" x14ac:dyDescent="0.25">
      <c r="A7" s="37">
        <v>30</v>
      </c>
      <c r="B7" s="27">
        <v>30</v>
      </c>
      <c r="C7" s="27">
        <v>0</v>
      </c>
      <c r="D7" s="27">
        <v>0</v>
      </c>
      <c r="E7" s="27">
        <v>2775</v>
      </c>
      <c r="F7" s="27">
        <v>1899.86</v>
      </c>
      <c r="G7" s="27">
        <v>-1018.09</v>
      </c>
      <c r="H7" s="27">
        <v>55.23</v>
      </c>
      <c r="I7" s="27">
        <v>176.89500000000001</v>
      </c>
      <c r="J7" s="27">
        <v>2129.7800000000002</v>
      </c>
      <c r="K7" s="34">
        <v>0.30869999999999997</v>
      </c>
      <c r="L7" s="34">
        <v>5.2007000000000003</v>
      </c>
      <c r="M7" s="26">
        <f t="shared" si="0"/>
        <v>0.76196281621456874</v>
      </c>
      <c r="N7" s="27"/>
      <c r="O7" s="27">
        <f t="shared" si="1"/>
        <v>116.20736579693045</v>
      </c>
      <c r="Q7" s="37"/>
    </row>
    <row r="8" spans="1:17" x14ac:dyDescent="0.25">
      <c r="A8" s="37">
        <v>60</v>
      </c>
      <c r="B8" s="27">
        <v>60</v>
      </c>
      <c r="C8" s="27">
        <v>0</v>
      </c>
      <c r="D8" s="27">
        <v>0</v>
      </c>
      <c r="E8" s="27">
        <v>2775</v>
      </c>
      <c r="F8" s="27">
        <v>1899.86</v>
      </c>
      <c r="G8" s="27">
        <v>-1018.09</v>
      </c>
      <c r="H8" s="27">
        <v>55.23</v>
      </c>
      <c r="I8" s="27">
        <v>176.89500000000001</v>
      </c>
      <c r="J8" s="27">
        <v>2103.4899999999998</v>
      </c>
      <c r="K8" s="34">
        <v>0.31190000000000001</v>
      </c>
      <c r="L8" s="34">
        <v>5.2031000000000001</v>
      </c>
      <c r="M8" s="26">
        <f t="shared" si="0"/>
        <v>0.76196281621456874</v>
      </c>
      <c r="N8" s="27"/>
      <c r="O8" s="27">
        <f t="shared" si="1"/>
        <v>114.71575885702092</v>
      </c>
      <c r="Q8" s="37"/>
    </row>
    <row r="9" spans="1:17" x14ac:dyDescent="0.25">
      <c r="A9" s="37">
        <v>90</v>
      </c>
      <c r="B9" s="27">
        <v>90</v>
      </c>
      <c r="C9" s="27">
        <v>0</v>
      </c>
      <c r="D9" s="27">
        <v>0</v>
      </c>
      <c r="E9" s="27">
        <v>2775</v>
      </c>
      <c r="F9" s="27">
        <v>1899.86</v>
      </c>
      <c r="G9" s="27">
        <v>-1018.09</v>
      </c>
      <c r="H9" s="27">
        <v>55.23</v>
      </c>
      <c r="I9" s="27">
        <v>176.89500000000001</v>
      </c>
      <c r="J9" s="27">
        <v>2077.3000000000002</v>
      </c>
      <c r="K9" s="34">
        <v>0.31809999999999999</v>
      </c>
      <c r="L9" s="34">
        <v>5.2053000000000003</v>
      </c>
      <c r="M9" s="26">
        <f t="shared" si="0"/>
        <v>0.76196281621456874</v>
      </c>
      <c r="N9" s="27"/>
      <c r="O9" s="27">
        <f t="shared" si="1"/>
        <v>113.23140947501182</v>
      </c>
      <c r="Q9" s="37"/>
    </row>
    <row r="10" spans="1:17" x14ac:dyDescent="0.25">
      <c r="A10" s="37">
        <v>120</v>
      </c>
      <c r="B10" s="27">
        <v>120</v>
      </c>
      <c r="C10" s="27">
        <v>0</v>
      </c>
      <c r="D10" s="27">
        <v>0</v>
      </c>
      <c r="E10" s="27">
        <v>2775</v>
      </c>
      <c r="F10" s="27">
        <v>1899.86</v>
      </c>
      <c r="G10" s="27">
        <v>-1018.09</v>
      </c>
      <c r="H10" s="27">
        <v>55.23</v>
      </c>
      <c r="I10" s="27">
        <v>176.89500000000001</v>
      </c>
      <c r="J10" s="27">
        <v>2051.21</v>
      </c>
      <c r="K10" s="34">
        <v>0.32719999999999999</v>
      </c>
      <c r="L10" s="34">
        <v>5.2074999999999996</v>
      </c>
      <c r="M10" s="26">
        <f t="shared" si="0"/>
        <v>0.76196281621456874</v>
      </c>
      <c r="N10" s="27"/>
      <c r="O10" s="27">
        <f t="shared" si="1"/>
        <v>111.74996848743173</v>
      </c>
      <c r="Q10" s="37"/>
    </row>
    <row r="11" spans="1:17" x14ac:dyDescent="0.25">
      <c r="A11" s="37">
        <v>150</v>
      </c>
      <c r="B11" s="27">
        <v>150</v>
      </c>
      <c r="C11" s="27">
        <v>0</v>
      </c>
      <c r="D11" s="27">
        <v>0</v>
      </c>
      <c r="E11" s="27">
        <v>2775</v>
      </c>
      <c r="F11" s="27">
        <v>1899.86</v>
      </c>
      <c r="G11" s="27">
        <v>-1018.09</v>
      </c>
      <c r="H11" s="27">
        <v>55.23</v>
      </c>
      <c r="I11" s="27">
        <v>176.89500000000001</v>
      </c>
      <c r="J11" s="27">
        <v>2025.23</v>
      </c>
      <c r="K11" s="34">
        <v>0.3392</v>
      </c>
      <c r="L11" s="34">
        <v>5.2093999999999996</v>
      </c>
      <c r="M11" s="26">
        <f t="shared" si="0"/>
        <v>0.76196281621456874</v>
      </c>
      <c r="N11" s="27"/>
      <c r="O11" s="27">
        <f t="shared" si="1"/>
        <v>110.27808962570937</v>
      </c>
      <c r="Q11" s="37"/>
    </row>
    <row r="12" spans="1:17" x14ac:dyDescent="0.25">
      <c r="A12" s="37">
        <v>180</v>
      </c>
      <c r="B12" s="27">
        <v>180</v>
      </c>
      <c r="C12" s="27">
        <v>0</v>
      </c>
      <c r="D12" s="27">
        <v>0</v>
      </c>
      <c r="E12" s="27">
        <v>2775</v>
      </c>
      <c r="F12" s="27">
        <v>1899.86</v>
      </c>
      <c r="G12" s="27">
        <v>-1018.09</v>
      </c>
      <c r="H12" s="27">
        <v>55.23</v>
      </c>
      <c r="I12" s="27">
        <v>176.89500000000001</v>
      </c>
      <c r="J12" s="27">
        <v>1999.37</v>
      </c>
      <c r="K12" s="34">
        <v>0.35389999999999999</v>
      </c>
      <c r="L12" s="34">
        <v>5.2111999999999998</v>
      </c>
      <c r="M12" s="26">
        <f t="shared" si="0"/>
        <v>0.76196281621456874</v>
      </c>
      <c r="N12" s="27"/>
      <c r="O12" s="27">
        <f t="shared" si="1"/>
        <v>108.81197379530569</v>
      </c>
      <c r="Q12" s="37"/>
    </row>
    <row r="13" spans="1:17" x14ac:dyDescent="0.25">
      <c r="A13" s="37">
        <v>210</v>
      </c>
      <c r="B13" s="27">
        <v>210</v>
      </c>
      <c r="C13" s="27">
        <v>0</v>
      </c>
      <c r="D13" s="27">
        <v>0</v>
      </c>
      <c r="E13" s="27">
        <v>2775</v>
      </c>
      <c r="F13" s="27">
        <v>1899.86</v>
      </c>
      <c r="G13" s="27">
        <v>-1018.09</v>
      </c>
      <c r="H13" s="27">
        <v>55.23</v>
      </c>
      <c r="I13" s="27">
        <v>176.89500000000001</v>
      </c>
      <c r="J13" s="27">
        <v>1973.62</v>
      </c>
      <c r="K13" s="34">
        <v>0.37119999999999997</v>
      </c>
      <c r="L13" s="34">
        <v>5.2129000000000003</v>
      </c>
      <c r="M13" s="26">
        <f t="shared" si="0"/>
        <v>0.76196281621456874</v>
      </c>
      <c r="N13" s="27"/>
      <c r="O13" s="27">
        <f t="shared" si="1"/>
        <v>107.35084536094864</v>
      </c>
      <c r="Q13" s="37"/>
    </row>
    <row r="14" spans="1:17" x14ac:dyDescent="0.25">
      <c r="A14" s="37">
        <v>240</v>
      </c>
      <c r="B14" s="27">
        <v>240</v>
      </c>
      <c r="C14" s="27">
        <v>0</v>
      </c>
      <c r="D14" s="27">
        <v>0</v>
      </c>
      <c r="E14" s="27">
        <v>2775</v>
      </c>
      <c r="F14" s="27">
        <v>1899.86</v>
      </c>
      <c r="G14" s="27">
        <v>-1018.09</v>
      </c>
      <c r="H14" s="27">
        <v>55.23</v>
      </c>
      <c r="I14" s="27">
        <v>176.89500000000001</v>
      </c>
      <c r="J14" s="27">
        <v>1948</v>
      </c>
      <c r="K14" s="34">
        <v>0.39100000000000001</v>
      </c>
      <c r="L14" s="34">
        <v>5.2142999999999997</v>
      </c>
      <c r="M14" s="26">
        <f t="shared" si="0"/>
        <v>0.76196281621456874</v>
      </c>
      <c r="N14" s="27"/>
      <c r="O14" s="27">
        <f t="shared" si="1"/>
        <v>105.89952831687961</v>
      </c>
      <c r="Q14" s="37"/>
    </row>
    <row r="15" spans="1:17" x14ac:dyDescent="0.25">
      <c r="A15" s="37">
        <v>270</v>
      </c>
      <c r="B15" s="27">
        <v>270</v>
      </c>
      <c r="C15" s="27">
        <v>0</v>
      </c>
      <c r="D15" s="27">
        <v>0</v>
      </c>
      <c r="E15" s="27">
        <v>2775</v>
      </c>
      <c r="F15" s="27">
        <v>1899.86</v>
      </c>
      <c r="G15" s="27">
        <v>-1018.09</v>
      </c>
      <c r="H15" s="27">
        <v>55.23</v>
      </c>
      <c r="I15" s="27">
        <v>176.89500000000001</v>
      </c>
      <c r="J15" s="27">
        <v>1922.5</v>
      </c>
      <c r="K15" s="34">
        <v>0.41299999999999998</v>
      </c>
      <c r="L15" s="34">
        <v>5.2154999999999996</v>
      </c>
      <c r="M15" s="26">
        <f t="shared" si="0"/>
        <v>0.76196281621456874</v>
      </c>
      <c r="N15" s="27"/>
      <c r="O15" s="27">
        <f t="shared" si="1"/>
        <v>104.45535425604298</v>
      </c>
      <c r="Q15" s="37"/>
    </row>
    <row r="16" spans="1:17" x14ac:dyDescent="0.25">
      <c r="A16" s="37">
        <v>300</v>
      </c>
      <c r="B16" s="27">
        <v>300</v>
      </c>
      <c r="C16" s="27">
        <v>0</v>
      </c>
      <c r="D16" s="27">
        <v>0</v>
      </c>
      <c r="E16" s="27">
        <v>2775</v>
      </c>
      <c r="F16" s="27">
        <v>1899.86</v>
      </c>
      <c r="G16" s="27">
        <v>-1018.09</v>
      </c>
      <c r="H16" s="27">
        <v>55.23</v>
      </c>
      <c r="I16" s="27">
        <v>176.89500000000001</v>
      </c>
      <c r="J16" s="27">
        <v>1897.13</v>
      </c>
      <c r="K16" s="34">
        <v>0.43709999999999999</v>
      </c>
      <c r="L16" s="34">
        <v>5.2164999999999999</v>
      </c>
      <c r="M16" s="26">
        <f t="shared" si="0"/>
        <v>0.76196281621456874</v>
      </c>
      <c r="N16" s="27"/>
      <c r="O16" s="27">
        <f t="shared" si="1"/>
        <v>103.01851996922689</v>
      </c>
      <c r="Q16" s="37"/>
    </row>
    <row r="17" spans="1:17" x14ac:dyDescent="0.25">
      <c r="A17" s="37">
        <v>330</v>
      </c>
      <c r="B17" s="27">
        <v>330</v>
      </c>
      <c r="C17" s="27">
        <v>0</v>
      </c>
      <c r="D17" s="27">
        <v>0</v>
      </c>
      <c r="E17" s="27">
        <v>2775</v>
      </c>
      <c r="F17" s="27">
        <v>1899.86</v>
      </c>
      <c r="G17" s="27">
        <v>-1018.09</v>
      </c>
      <c r="H17" s="27">
        <v>55.23</v>
      </c>
      <c r="I17" s="27">
        <v>176.89500000000001</v>
      </c>
      <c r="J17" s="27">
        <v>1871.9</v>
      </c>
      <c r="K17" s="34">
        <v>0.46310000000000001</v>
      </c>
      <c r="L17" s="34">
        <v>5.2172999999999998</v>
      </c>
      <c r="M17" s="26">
        <f t="shared" si="0"/>
        <v>0.76196281621456874</v>
      </c>
      <c r="N17" s="27"/>
      <c r="O17" s="27">
        <f t="shared" si="1"/>
        <v>101.58939777955028</v>
      </c>
      <c r="Q17" s="37"/>
    </row>
    <row r="18" spans="1:17" x14ac:dyDescent="0.25">
      <c r="A18" s="37">
        <v>360</v>
      </c>
      <c r="B18" s="27">
        <v>360</v>
      </c>
      <c r="C18" s="27">
        <v>0</v>
      </c>
      <c r="D18" s="27">
        <v>0</v>
      </c>
      <c r="E18" s="27">
        <v>2775</v>
      </c>
      <c r="F18" s="27">
        <v>1899.86</v>
      </c>
      <c r="G18" s="27">
        <v>-1018.09</v>
      </c>
      <c r="H18" s="27">
        <v>55.23</v>
      </c>
      <c r="I18" s="27">
        <v>176.89500000000001</v>
      </c>
      <c r="J18" s="27">
        <v>1846.82</v>
      </c>
      <c r="K18" s="34">
        <v>0.4909</v>
      </c>
      <c r="L18" s="34">
        <v>5.2178000000000004</v>
      </c>
      <c r="M18" s="26">
        <f t="shared" si="0"/>
        <v>0.76196281621456874</v>
      </c>
      <c r="N18" s="27"/>
      <c r="O18" s="27">
        <f t="shared" si="1"/>
        <v>100.17011207784216</v>
      </c>
      <c r="Q18" s="37"/>
    </row>
    <row r="19" spans="1:17" x14ac:dyDescent="0.25">
      <c r="A19" s="37">
        <v>390</v>
      </c>
      <c r="B19" s="27">
        <v>390</v>
      </c>
      <c r="C19" s="27">
        <v>0</v>
      </c>
      <c r="D19" s="27">
        <v>0</v>
      </c>
      <c r="E19" s="27">
        <v>2775</v>
      </c>
      <c r="F19" s="27">
        <v>1899.86</v>
      </c>
      <c r="G19" s="27">
        <v>-1018.09</v>
      </c>
      <c r="H19" s="27">
        <v>55.23</v>
      </c>
      <c r="I19" s="27">
        <v>176.89500000000001</v>
      </c>
      <c r="J19" s="27">
        <v>1821.88</v>
      </c>
      <c r="K19" s="34">
        <v>0.52049999999999996</v>
      </c>
      <c r="L19" s="34">
        <v>5.2179000000000002</v>
      </c>
      <c r="M19" s="26">
        <f t="shared" si="0"/>
        <v>0.76196281621456874</v>
      </c>
      <c r="N19" s="27"/>
      <c r="O19" s="27">
        <f t="shared" si="1"/>
        <v>98.761425526858787</v>
      </c>
      <c r="Q19" s="37"/>
    </row>
    <row r="20" spans="1:17" x14ac:dyDescent="0.25">
      <c r="A20" s="37">
        <v>420</v>
      </c>
      <c r="B20" s="27">
        <v>420</v>
      </c>
      <c r="C20" s="27">
        <v>0</v>
      </c>
      <c r="D20" s="27">
        <v>0</v>
      </c>
      <c r="E20" s="27">
        <v>2775</v>
      </c>
      <c r="F20" s="27">
        <v>1899.86</v>
      </c>
      <c r="G20" s="27">
        <v>-1018.09</v>
      </c>
      <c r="H20" s="27">
        <v>55.23</v>
      </c>
      <c r="I20" s="27">
        <v>176.89500000000001</v>
      </c>
      <c r="J20" s="27">
        <v>1797.1</v>
      </c>
      <c r="K20" s="34">
        <v>0.55159999999999998</v>
      </c>
      <c r="L20" s="34">
        <v>5.2178000000000004</v>
      </c>
      <c r="M20" s="26">
        <f t="shared" si="0"/>
        <v>0.76196281621456874</v>
      </c>
      <c r="N20" s="27"/>
      <c r="O20" s="27">
        <f t="shared" si="1"/>
        <v>97.36070606014485</v>
      </c>
      <c r="Q20" s="37"/>
    </row>
    <row r="21" spans="1:17" x14ac:dyDescent="0.25">
      <c r="A21" s="37">
        <v>450</v>
      </c>
      <c r="B21" s="27">
        <v>450</v>
      </c>
      <c r="C21" s="27">
        <v>0</v>
      </c>
      <c r="D21" s="27">
        <v>0</v>
      </c>
      <c r="E21" s="27">
        <v>2775</v>
      </c>
      <c r="F21" s="27">
        <v>1899.86</v>
      </c>
      <c r="G21" s="27">
        <v>-1018.09</v>
      </c>
      <c r="H21" s="27">
        <v>55.23</v>
      </c>
      <c r="I21" s="27">
        <v>176.89500000000001</v>
      </c>
      <c r="J21" s="27">
        <v>1772.47</v>
      </c>
      <c r="K21" s="34">
        <v>0.58430000000000004</v>
      </c>
      <c r="L21" s="34">
        <v>5.2172999999999998</v>
      </c>
      <c r="M21" s="26">
        <f t="shared" si="0"/>
        <v>0.76196281621456874</v>
      </c>
      <c r="N21" s="27"/>
      <c r="O21" s="27">
        <f t="shared" si="1"/>
        <v>95.970416129867274</v>
      </c>
      <c r="Q21" s="37"/>
    </row>
    <row r="22" spans="1:17" x14ac:dyDescent="0.25">
      <c r="A22" s="37">
        <v>480</v>
      </c>
      <c r="B22" s="27">
        <v>480</v>
      </c>
      <c r="C22" s="27">
        <v>0</v>
      </c>
      <c r="D22" s="27">
        <v>0</v>
      </c>
      <c r="E22" s="27">
        <v>2775</v>
      </c>
      <c r="F22" s="27">
        <v>1899.86</v>
      </c>
      <c r="G22" s="27">
        <v>-1018.09</v>
      </c>
      <c r="H22" s="27">
        <v>55.23</v>
      </c>
      <c r="I22" s="27">
        <v>176.89500000000001</v>
      </c>
      <c r="J22" s="27">
        <v>1748.02</v>
      </c>
      <c r="K22" s="34">
        <v>0.61839999999999995</v>
      </c>
      <c r="L22" s="34">
        <v>5.2164999999999999</v>
      </c>
      <c r="M22" s="26">
        <f t="shared" si="0"/>
        <v>0.76196281621456874</v>
      </c>
      <c r="N22" s="27"/>
      <c r="O22" s="27">
        <f t="shared" si="1"/>
        <v>94.590244557048067</v>
      </c>
      <c r="Q22" s="37"/>
    </row>
    <row r="23" spans="1:17" x14ac:dyDescent="0.25">
      <c r="A23" s="37">
        <v>510</v>
      </c>
      <c r="B23" s="27">
        <v>510</v>
      </c>
      <c r="C23" s="27">
        <v>0</v>
      </c>
      <c r="D23" s="27">
        <v>0</v>
      </c>
      <c r="E23" s="27">
        <v>2775</v>
      </c>
      <c r="F23" s="27">
        <v>1899.86</v>
      </c>
      <c r="G23" s="27">
        <v>-1018.09</v>
      </c>
      <c r="H23" s="27">
        <v>55.23</v>
      </c>
      <c r="I23" s="27">
        <v>176.89500000000001</v>
      </c>
      <c r="J23" s="27">
        <v>1723.74</v>
      </c>
      <c r="K23" s="34">
        <v>0.65400000000000003</v>
      </c>
      <c r="L23" s="34">
        <v>5.2152000000000003</v>
      </c>
      <c r="M23" s="26">
        <f t="shared" si="0"/>
        <v>0.76196281621456874</v>
      </c>
      <c r="N23" s="27"/>
      <c r="O23" s="27">
        <f t="shared" si="1"/>
        <v>93.222476056018934</v>
      </c>
      <c r="Q23" s="37"/>
    </row>
    <row r="24" spans="1:17" x14ac:dyDescent="0.25">
      <c r="A24" s="37">
        <v>540</v>
      </c>
      <c r="B24" s="27">
        <v>540</v>
      </c>
      <c r="C24" s="27">
        <v>0</v>
      </c>
      <c r="D24" s="27">
        <v>0</v>
      </c>
      <c r="E24" s="27">
        <v>2775</v>
      </c>
      <c r="F24" s="27">
        <v>1899.86</v>
      </c>
      <c r="G24" s="27">
        <v>-1018.09</v>
      </c>
      <c r="H24" s="27">
        <v>55.23</v>
      </c>
      <c r="I24" s="27">
        <v>176.89500000000001</v>
      </c>
      <c r="J24" s="27">
        <v>1699.64</v>
      </c>
      <c r="K24" s="34">
        <v>0.69089999999999996</v>
      </c>
      <c r="L24" s="34">
        <v>5.2134999999999998</v>
      </c>
      <c r="M24" s="26">
        <f t="shared" si="0"/>
        <v>0.76196281621456874</v>
      </c>
      <c r="N24" s="27"/>
      <c r="O24" s="27">
        <f t="shared" si="1"/>
        <v>91.865762880670616</v>
      </c>
      <c r="Q24" s="37"/>
    </row>
    <row r="25" spans="1:17" x14ac:dyDescent="0.25">
      <c r="A25" s="37">
        <v>570</v>
      </c>
      <c r="B25" s="27">
        <v>570</v>
      </c>
      <c r="C25" s="27">
        <v>0</v>
      </c>
      <c r="D25" s="27">
        <v>0</v>
      </c>
      <c r="E25" s="27">
        <v>2775</v>
      </c>
      <c r="F25" s="27">
        <v>1899.86</v>
      </c>
      <c r="G25" s="27">
        <v>-1018.09</v>
      </c>
      <c r="H25" s="27">
        <v>55.23</v>
      </c>
      <c r="I25" s="27">
        <v>176.89500000000001</v>
      </c>
      <c r="J25" s="27">
        <v>1675.74</v>
      </c>
      <c r="K25" s="34">
        <v>0.72919999999999996</v>
      </c>
      <c r="L25" s="34">
        <v>5.2114000000000003</v>
      </c>
      <c r="M25" s="26">
        <f t="shared" si="0"/>
        <v>0.76196281621456874</v>
      </c>
      <c r="N25" s="27"/>
      <c r="O25" s="27">
        <f t="shared" si="1"/>
        <v>90.520468933227349</v>
      </c>
      <c r="Q25" s="37"/>
    </row>
    <row r="26" spans="1:17" x14ac:dyDescent="0.25">
      <c r="A26" s="37">
        <v>600</v>
      </c>
      <c r="B26" s="27">
        <v>600</v>
      </c>
      <c r="C26" s="27">
        <v>0</v>
      </c>
      <c r="D26" s="27">
        <v>0</v>
      </c>
      <c r="E26" s="27">
        <v>2775</v>
      </c>
      <c r="F26" s="27">
        <v>1899.86</v>
      </c>
      <c r="G26" s="27">
        <v>-1018.09</v>
      </c>
      <c r="H26" s="27">
        <v>55.23</v>
      </c>
      <c r="I26" s="27">
        <v>176.89500000000001</v>
      </c>
      <c r="J26" s="27">
        <v>1652.03</v>
      </c>
      <c r="K26" s="34">
        <v>0.76890000000000003</v>
      </c>
      <c r="L26" s="34">
        <v>5.2087000000000003</v>
      </c>
      <c r="M26" s="26">
        <f t="shared" si="0"/>
        <v>0.76196281621456874</v>
      </c>
      <c r="N26" s="27"/>
      <c r="O26" s="27">
        <f t="shared" si="1"/>
        <v>89.188878278025399</v>
      </c>
      <c r="Q26" s="37"/>
    </row>
    <row r="27" spans="1:17" x14ac:dyDescent="0.25">
      <c r="A27" s="37">
        <v>630</v>
      </c>
      <c r="B27" s="27">
        <v>630</v>
      </c>
      <c r="C27" s="27">
        <v>0</v>
      </c>
      <c r="D27" s="27">
        <v>0</v>
      </c>
      <c r="E27" s="27">
        <v>2775</v>
      </c>
      <c r="F27" s="27">
        <v>1899.86</v>
      </c>
      <c r="G27" s="27">
        <v>-1018.09</v>
      </c>
      <c r="H27" s="27">
        <v>55.23</v>
      </c>
      <c r="I27" s="27">
        <v>176.89500000000001</v>
      </c>
      <c r="J27" s="27">
        <v>1628.53</v>
      </c>
      <c r="K27" s="34">
        <v>0.80989999999999995</v>
      </c>
      <c r="L27" s="34">
        <v>5.2054</v>
      </c>
      <c r="M27" s="26">
        <f t="shared" si="0"/>
        <v>0.76196281621456874</v>
      </c>
      <c r="N27" s="27"/>
      <c r="O27" s="27">
        <f t="shared" si="1"/>
        <v>87.87167638686266</v>
      </c>
      <c r="Q27" s="37"/>
    </row>
    <row r="28" spans="1:17" x14ac:dyDescent="0.25">
      <c r="A28" s="37">
        <v>660</v>
      </c>
      <c r="B28" s="27">
        <v>660</v>
      </c>
      <c r="C28" s="27">
        <v>0</v>
      </c>
      <c r="D28" s="27">
        <v>0</v>
      </c>
      <c r="E28" s="27">
        <v>2775</v>
      </c>
      <c r="F28" s="27">
        <v>1899.86</v>
      </c>
      <c r="G28" s="27">
        <v>-1018.09</v>
      </c>
      <c r="H28" s="27">
        <v>55.23</v>
      </c>
      <c r="I28" s="27">
        <v>176.89500000000001</v>
      </c>
      <c r="J28" s="27">
        <v>1605.25</v>
      </c>
      <c r="K28" s="34">
        <v>0.85209999999999997</v>
      </c>
      <c r="L28" s="34">
        <v>5.2016</v>
      </c>
      <c r="M28" s="26">
        <f t="shared" si="0"/>
        <v>0.76196281621456874</v>
      </c>
      <c r="N28" s="27"/>
      <c r="O28" s="27">
        <f t="shared" si="1"/>
        <v>86.567451621284548</v>
      </c>
      <c r="Q28" s="37"/>
    </row>
    <row r="29" spans="1:17" x14ac:dyDescent="0.25">
      <c r="A29" s="37">
        <v>690</v>
      </c>
      <c r="B29" s="27">
        <v>690</v>
      </c>
      <c r="C29" s="27">
        <v>0</v>
      </c>
      <c r="D29" s="27">
        <v>0</v>
      </c>
      <c r="E29" s="27">
        <v>2775</v>
      </c>
      <c r="F29" s="27">
        <v>1899.86</v>
      </c>
      <c r="G29" s="27">
        <v>-1018.09</v>
      </c>
      <c r="H29" s="27">
        <v>55.23</v>
      </c>
      <c r="I29" s="27">
        <v>176.89500000000001</v>
      </c>
      <c r="J29" s="27">
        <v>1582.19</v>
      </c>
      <c r="K29" s="34">
        <v>0.89570000000000005</v>
      </c>
      <c r="L29" s="34">
        <v>5.1970999999999998</v>
      </c>
      <c r="M29" s="26">
        <f t="shared" si="0"/>
        <v>0.76196281621456874</v>
      </c>
      <c r="N29" s="27"/>
      <c r="O29" s="27">
        <f t="shared" si="1"/>
        <v>85.27833321083223</v>
      </c>
      <c r="Q29" s="37"/>
    </row>
    <row r="30" spans="1:17" x14ac:dyDescent="0.25">
      <c r="A30" s="37">
        <v>720</v>
      </c>
      <c r="B30" s="27">
        <v>720</v>
      </c>
      <c r="C30" s="27">
        <v>0</v>
      </c>
      <c r="D30" s="27">
        <v>0</v>
      </c>
      <c r="E30" s="27">
        <v>2775</v>
      </c>
      <c r="F30" s="27">
        <v>1899.86</v>
      </c>
      <c r="G30" s="27">
        <v>-1018.09</v>
      </c>
      <c r="H30" s="27">
        <v>55.23</v>
      </c>
      <c r="I30" s="27">
        <v>176.89500000000001</v>
      </c>
      <c r="J30" s="27">
        <v>1559.37</v>
      </c>
      <c r="K30" s="34">
        <v>0.94059999999999999</v>
      </c>
      <c r="L30" s="34">
        <v>5.1919000000000004</v>
      </c>
      <c r="M30" s="26">
        <f t="shared" si="0"/>
        <v>0.76196281621456874</v>
      </c>
      <c r="N30" s="27"/>
      <c r="O30" s="27">
        <f t="shared" si="1"/>
        <v>84.004995769134311</v>
      </c>
      <c r="Q30" s="37"/>
    </row>
    <row r="31" spans="1:17" x14ac:dyDescent="0.25">
      <c r="A31" s="37">
        <v>750</v>
      </c>
      <c r="B31" s="27">
        <v>750</v>
      </c>
      <c r="C31" s="27">
        <v>0</v>
      </c>
      <c r="D31" s="27">
        <v>0</v>
      </c>
      <c r="E31" s="27">
        <v>2775</v>
      </c>
      <c r="F31" s="27">
        <v>1899.86</v>
      </c>
      <c r="G31" s="27">
        <v>-1018.09</v>
      </c>
      <c r="H31" s="27">
        <v>55.23</v>
      </c>
      <c r="I31" s="27">
        <v>176.89500000000001</v>
      </c>
      <c r="J31" s="27">
        <v>1536.8</v>
      </c>
      <c r="K31" s="34">
        <v>0.98680000000000001</v>
      </c>
      <c r="L31" s="34">
        <v>5.1859999999999999</v>
      </c>
      <c r="M31" s="26">
        <f t="shared" si="0"/>
        <v>0.76196281621456874</v>
      </c>
      <c r="N31" s="27"/>
      <c r="O31" s="27">
        <f t="shared" si="1"/>
        <v>82.747336629264325</v>
      </c>
      <c r="Q31" s="37"/>
    </row>
    <row r="32" spans="1:17" x14ac:dyDescent="0.25">
      <c r="A32" s="37">
        <v>780</v>
      </c>
      <c r="B32" s="27">
        <v>780</v>
      </c>
      <c r="C32" s="27">
        <v>0</v>
      </c>
      <c r="D32" s="27">
        <v>0</v>
      </c>
      <c r="E32" s="27">
        <v>2775</v>
      </c>
      <c r="F32" s="27">
        <v>1899.86</v>
      </c>
      <c r="G32" s="27">
        <v>-1018.09</v>
      </c>
      <c r="H32" s="27">
        <v>55.23</v>
      </c>
      <c r="I32" s="27">
        <v>176.89500000000001</v>
      </c>
      <c r="J32" s="27">
        <v>1514.48</v>
      </c>
      <c r="K32" s="34">
        <v>1.0343</v>
      </c>
      <c r="L32" s="34">
        <v>5.1792999999999996</v>
      </c>
      <c r="M32" s="26">
        <f t="shared" si="0"/>
        <v>0.76196281621456874</v>
      </c>
      <c r="N32" s="27"/>
      <c r="O32" s="27">
        <f t="shared" si="1"/>
        <v>81.506231487876647</v>
      </c>
      <c r="Q32" s="37"/>
    </row>
    <row r="33" spans="1:17" x14ac:dyDescent="0.25">
      <c r="A33" s="37">
        <v>810</v>
      </c>
      <c r="B33" s="27">
        <v>810</v>
      </c>
      <c r="C33" s="27">
        <v>0</v>
      </c>
      <c r="D33" s="27">
        <v>0</v>
      </c>
      <c r="E33" s="27">
        <v>2775</v>
      </c>
      <c r="F33" s="27">
        <v>1899.86</v>
      </c>
      <c r="G33" s="27">
        <v>-1018.09</v>
      </c>
      <c r="H33" s="27">
        <v>55.23</v>
      </c>
      <c r="I33" s="27">
        <v>176.89500000000001</v>
      </c>
      <c r="J33" s="27">
        <v>1492.43</v>
      </c>
      <c r="K33" s="34">
        <v>1.0831</v>
      </c>
      <c r="L33" s="34">
        <v>5.1717000000000004</v>
      </c>
      <c r="M33" s="26">
        <f t="shared" si="0"/>
        <v>0.76196281621456874</v>
      </c>
      <c r="N33" s="27"/>
      <c r="O33" s="27">
        <f t="shared" si="1"/>
        <v>80.283546809954473</v>
      </c>
      <c r="Q33" s="37"/>
    </row>
    <row r="34" spans="1:17" x14ac:dyDescent="0.25">
      <c r="A34" s="37">
        <v>840</v>
      </c>
      <c r="B34" s="27">
        <v>840</v>
      </c>
      <c r="C34" s="27">
        <v>0</v>
      </c>
      <c r="D34" s="27">
        <v>0</v>
      </c>
      <c r="E34" s="27">
        <v>2775</v>
      </c>
      <c r="F34" s="27">
        <v>1899.86</v>
      </c>
      <c r="G34" s="27">
        <v>-1018.09</v>
      </c>
      <c r="H34" s="27">
        <v>55.23</v>
      </c>
      <c r="I34" s="27">
        <v>176.89500000000001</v>
      </c>
      <c r="J34" s="27">
        <v>1470.67</v>
      </c>
      <c r="K34" s="34">
        <v>1.1332</v>
      </c>
      <c r="L34" s="34">
        <v>5.1631</v>
      </c>
      <c r="M34" s="26">
        <f t="shared" si="0"/>
        <v>0.76196281621456874</v>
      </c>
      <c r="N34" s="27"/>
      <c r="O34" s="27">
        <f t="shared" si="1"/>
        <v>79.081063961141226</v>
      </c>
      <c r="Q34" s="37"/>
    </row>
    <row r="35" spans="1:17" x14ac:dyDescent="0.25">
      <c r="A35" s="37">
        <v>870</v>
      </c>
      <c r="B35" s="27">
        <v>870</v>
      </c>
      <c r="C35" s="27">
        <v>0</v>
      </c>
      <c r="D35" s="27">
        <v>0</v>
      </c>
      <c r="E35" s="27">
        <v>2775</v>
      </c>
      <c r="F35" s="27">
        <v>1899.86</v>
      </c>
      <c r="G35" s="27">
        <v>-1018.09</v>
      </c>
      <c r="H35" s="27">
        <v>55.23</v>
      </c>
      <c r="I35" s="27">
        <v>176.89500000000001</v>
      </c>
      <c r="J35" s="27">
        <v>1449.2</v>
      </c>
      <c r="K35" s="34">
        <v>1.1846000000000001</v>
      </c>
      <c r="L35" s="34">
        <v>5.1536</v>
      </c>
      <c r="M35" s="26">
        <f t="shared" si="0"/>
        <v>0.76196281621456874</v>
      </c>
      <c r="N35" s="27"/>
      <c r="O35" s="27">
        <f t="shared" si="1"/>
        <v>77.896560482782988</v>
      </c>
      <c r="Q35" s="37"/>
    </row>
    <row r="36" spans="1:17" x14ac:dyDescent="0.25">
      <c r="A36" s="37">
        <v>900</v>
      </c>
      <c r="B36" s="27">
        <v>900</v>
      </c>
      <c r="C36" s="27">
        <v>0</v>
      </c>
      <c r="D36" s="27">
        <v>0</v>
      </c>
      <c r="E36" s="27">
        <v>2775</v>
      </c>
      <c r="F36" s="27">
        <v>1899.86</v>
      </c>
      <c r="G36" s="27">
        <v>-1018.09</v>
      </c>
      <c r="H36" s="27">
        <v>55.23</v>
      </c>
      <c r="I36" s="27">
        <v>176.89500000000001</v>
      </c>
      <c r="J36" s="27">
        <v>1428.04</v>
      </c>
      <c r="K36" s="34">
        <v>1.2373000000000001</v>
      </c>
      <c r="L36" s="34">
        <v>5.1429999999999998</v>
      </c>
      <c r="M36" s="26">
        <f t="shared" si="0"/>
        <v>0.76196281621456874</v>
      </c>
      <c r="N36" s="27"/>
      <c r="O36" s="27">
        <f t="shared" si="1"/>
        <v>76.733205710834369</v>
      </c>
      <c r="Q36" s="37"/>
    </row>
    <row r="37" spans="1:17" x14ac:dyDescent="0.25">
      <c r="A37" s="37">
        <v>930</v>
      </c>
      <c r="B37" s="27">
        <v>930</v>
      </c>
      <c r="C37" s="27">
        <v>0</v>
      </c>
      <c r="D37" s="27">
        <v>0</v>
      </c>
      <c r="E37" s="27">
        <v>2775</v>
      </c>
      <c r="F37" s="27">
        <v>1899.86</v>
      </c>
      <c r="G37" s="27">
        <v>-1018.09</v>
      </c>
      <c r="H37" s="27">
        <v>55.23</v>
      </c>
      <c r="I37" s="27">
        <v>176.89500000000001</v>
      </c>
      <c r="J37" s="27">
        <v>1407.19</v>
      </c>
      <c r="K37" s="34">
        <v>1.2914000000000001</v>
      </c>
      <c r="L37" s="34">
        <v>5.1311999999999998</v>
      </c>
      <c r="M37" s="26">
        <f t="shared" ref="M37:M68" si="2">((ref_diam+offset_diam)/2)/(12*3.281)</f>
        <v>0.76196281621456874</v>
      </c>
      <c r="N37" s="27"/>
      <c r="O37" s="27">
        <f t="shared" ref="O37:O68" si="3">(J37-M37-surface_margin)/(scaling_factor*(SQRT(K37^2+L37^2+sigma_pa^2)))</f>
        <v>75.591195974836651</v>
      </c>
      <c r="Q37" s="37"/>
    </row>
    <row r="38" spans="1:17" x14ac:dyDescent="0.25">
      <c r="A38" s="37">
        <v>960</v>
      </c>
      <c r="B38" s="27">
        <v>960</v>
      </c>
      <c r="C38" s="27">
        <v>0</v>
      </c>
      <c r="D38" s="27">
        <v>0</v>
      </c>
      <c r="E38" s="27">
        <v>2775</v>
      </c>
      <c r="F38" s="27">
        <v>1899.86</v>
      </c>
      <c r="G38" s="27">
        <v>-1018.09</v>
      </c>
      <c r="H38" s="27">
        <v>55.23</v>
      </c>
      <c r="I38" s="27">
        <v>176.89500000000001</v>
      </c>
      <c r="J38" s="27">
        <v>1386.69</v>
      </c>
      <c r="K38" s="34">
        <v>1.3468</v>
      </c>
      <c r="L38" s="34">
        <v>5.1182999999999996</v>
      </c>
      <c r="M38" s="26">
        <f t="shared" si="2"/>
        <v>0.76196281621456874</v>
      </c>
      <c r="N38" s="27"/>
      <c r="O38" s="27">
        <f t="shared" si="3"/>
        <v>74.470778145754835</v>
      </c>
      <c r="Q38" s="37"/>
    </row>
    <row r="39" spans="1:17" x14ac:dyDescent="0.25">
      <c r="A39" s="37">
        <v>990</v>
      </c>
      <c r="B39" s="27">
        <v>990</v>
      </c>
      <c r="C39" s="27">
        <v>0</v>
      </c>
      <c r="D39" s="27">
        <v>0</v>
      </c>
      <c r="E39" s="27">
        <v>2775</v>
      </c>
      <c r="F39" s="27">
        <v>1899.86</v>
      </c>
      <c r="G39" s="27">
        <v>-1018.09</v>
      </c>
      <c r="H39" s="27">
        <v>55.23</v>
      </c>
      <c r="I39" s="27">
        <v>176.89500000000001</v>
      </c>
      <c r="J39" s="27">
        <v>1366.53</v>
      </c>
      <c r="K39" s="34">
        <v>1.4035</v>
      </c>
      <c r="L39" s="34">
        <v>5.1040000000000001</v>
      </c>
      <c r="M39" s="26">
        <f t="shared" si="2"/>
        <v>0.76196281621456874</v>
      </c>
      <c r="N39" s="27"/>
      <c r="O39" s="27">
        <f t="shared" si="3"/>
        <v>73.374602987736893</v>
      </c>
      <c r="Q39" s="37"/>
    </row>
    <row r="40" spans="1:17" x14ac:dyDescent="0.25">
      <c r="A40" s="37">
        <v>1020</v>
      </c>
      <c r="B40" s="27">
        <v>1020</v>
      </c>
      <c r="C40" s="27">
        <v>-0.35</v>
      </c>
      <c r="D40" s="27">
        <v>0</v>
      </c>
      <c r="E40" s="27">
        <v>2775</v>
      </c>
      <c r="F40" s="27">
        <v>1899.86</v>
      </c>
      <c r="G40" s="27">
        <v>-1018.09</v>
      </c>
      <c r="H40" s="27">
        <v>55.23</v>
      </c>
      <c r="I40" s="27">
        <v>176.89400000000001</v>
      </c>
      <c r="J40" s="27">
        <v>1346.48</v>
      </c>
      <c r="K40" s="34">
        <v>1.4595</v>
      </c>
      <c r="L40" s="34">
        <v>5.0884999999999998</v>
      </c>
      <c r="M40" s="26">
        <f t="shared" si="2"/>
        <v>0.76196281621456874</v>
      </c>
      <c r="N40" s="27"/>
      <c r="O40" s="27">
        <f t="shared" si="3"/>
        <v>72.294201621539472</v>
      </c>
      <c r="Q40" s="37"/>
    </row>
    <row r="41" spans="1:17" x14ac:dyDescent="0.25">
      <c r="A41" s="37">
        <v>1050</v>
      </c>
      <c r="B41" s="27">
        <v>1049.97</v>
      </c>
      <c r="C41" s="27">
        <v>-1.57</v>
      </c>
      <c r="D41" s="27">
        <v>0</v>
      </c>
      <c r="E41" s="27">
        <v>2775</v>
      </c>
      <c r="F41" s="27">
        <v>1899.86</v>
      </c>
      <c r="G41" s="27">
        <v>-1018.09</v>
      </c>
      <c r="H41" s="27">
        <v>55.23</v>
      </c>
      <c r="I41" s="27">
        <v>176.89</v>
      </c>
      <c r="J41" s="27">
        <v>1326.15</v>
      </c>
      <c r="K41" s="34">
        <v>1.5144</v>
      </c>
      <c r="L41" s="34">
        <v>5.0720000000000001</v>
      </c>
      <c r="M41" s="26">
        <f t="shared" si="2"/>
        <v>0.76196281621456874</v>
      </c>
      <c r="N41" s="27"/>
      <c r="O41" s="27">
        <f t="shared" si="3"/>
        <v>71.207314129968111</v>
      </c>
      <c r="Q41" s="37"/>
    </row>
    <row r="42" spans="1:17" x14ac:dyDescent="0.25">
      <c r="A42" s="37">
        <v>1080</v>
      </c>
      <c r="B42" s="27">
        <v>1079.8800000000001</v>
      </c>
      <c r="C42" s="27">
        <v>-3.83</v>
      </c>
      <c r="D42" s="27">
        <v>0</v>
      </c>
      <c r="E42" s="27">
        <v>2775</v>
      </c>
      <c r="F42" s="27">
        <v>1899.86</v>
      </c>
      <c r="G42" s="27">
        <v>-1018.09</v>
      </c>
      <c r="H42" s="27">
        <v>55.23</v>
      </c>
      <c r="I42" s="27">
        <v>176.88300000000001</v>
      </c>
      <c r="J42" s="27">
        <v>1305.43</v>
      </c>
      <c r="K42" s="34">
        <v>1.5693999999999999</v>
      </c>
      <c r="L42" s="34">
        <v>5.0547000000000004</v>
      </c>
      <c r="M42" s="26">
        <f t="shared" si="2"/>
        <v>0.76196281621456874</v>
      </c>
      <c r="N42" s="27"/>
      <c r="O42" s="27">
        <f t="shared" si="3"/>
        <v>70.100789567201502</v>
      </c>
      <c r="Q42" s="37"/>
    </row>
    <row r="43" spans="1:17" x14ac:dyDescent="0.25">
      <c r="A43" s="37">
        <v>1110</v>
      </c>
      <c r="B43" s="27">
        <v>1109.7</v>
      </c>
      <c r="C43" s="27">
        <v>-7.14</v>
      </c>
      <c r="D43" s="27">
        <v>0</v>
      </c>
      <c r="E43" s="27">
        <v>2775</v>
      </c>
      <c r="F43" s="27">
        <v>1899.86</v>
      </c>
      <c r="G43" s="27">
        <v>-1018.09</v>
      </c>
      <c r="H43" s="27">
        <v>55.23</v>
      </c>
      <c r="I43" s="27">
        <v>176.87299999999999</v>
      </c>
      <c r="J43" s="27">
        <v>1284.3</v>
      </c>
      <c r="K43" s="34">
        <v>1.6240000000000001</v>
      </c>
      <c r="L43" s="34">
        <v>5.0364000000000004</v>
      </c>
      <c r="M43" s="26">
        <f t="shared" si="2"/>
        <v>0.76196281621456874</v>
      </c>
      <c r="N43" s="27"/>
      <c r="O43" s="27">
        <f t="shared" si="3"/>
        <v>68.9777769483632</v>
      </c>
      <c r="Q43" s="37"/>
    </row>
    <row r="44" spans="1:17" x14ac:dyDescent="0.25">
      <c r="A44" s="37">
        <v>1140</v>
      </c>
      <c r="B44" s="27">
        <v>1139.3800000000001</v>
      </c>
      <c r="C44" s="27">
        <v>-11.49</v>
      </c>
      <c r="D44" s="27">
        <v>0</v>
      </c>
      <c r="E44" s="27">
        <v>2775</v>
      </c>
      <c r="F44" s="27">
        <v>1899.86</v>
      </c>
      <c r="G44" s="27">
        <v>-1018.09</v>
      </c>
      <c r="H44" s="27">
        <v>55.23</v>
      </c>
      <c r="I44" s="27">
        <v>176.85900000000001</v>
      </c>
      <c r="J44" s="27">
        <v>1262.79</v>
      </c>
      <c r="K44" s="34">
        <v>1.6782999999999999</v>
      </c>
      <c r="L44" s="34">
        <v>5.0172999999999996</v>
      </c>
      <c r="M44" s="26">
        <f t="shared" si="2"/>
        <v>0.76196281621456874</v>
      </c>
      <c r="N44" s="27"/>
      <c r="O44" s="27">
        <f t="shared" si="3"/>
        <v>67.836813359606495</v>
      </c>
      <c r="Q44" s="37"/>
    </row>
    <row r="45" spans="1:17" x14ac:dyDescent="0.25">
      <c r="A45" s="37">
        <v>1170</v>
      </c>
      <c r="B45" s="27">
        <v>1168.8900000000001</v>
      </c>
      <c r="C45" s="27">
        <v>-16.87</v>
      </c>
      <c r="D45" s="27">
        <v>0</v>
      </c>
      <c r="E45" s="27">
        <v>2775</v>
      </c>
      <c r="F45" s="27">
        <v>1899.86</v>
      </c>
      <c r="G45" s="27">
        <v>-1018.09</v>
      </c>
      <c r="H45" s="27">
        <v>55.23</v>
      </c>
      <c r="I45" s="27">
        <v>176.84200000000001</v>
      </c>
      <c r="J45" s="27">
        <v>1240.8900000000001</v>
      </c>
      <c r="K45" s="34">
        <v>1.7322</v>
      </c>
      <c r="L45" s="34">
        <v>4.9973000000000001</v>
      </c>
      <c r="M45" s="26">
        <f t="shared" si="2"/>
        <v>0.76196281621456874</v>
      </c>
      <c r="N45" s="27"/>
      <c r="O45" s="27">
        <f t="shared" si="3"/>
        <v>66.678801991824002</v>
      </c>
      <c r="Q45" s="37"/>
    </row>
    <row r="46" spans="1:17" x14ac:dyDescent="0.25">
      <c r="A46" s="37">
        <v>1200</v>
      </c>
      <c r="B46" s="27">
        <v>1198.2</v>
      </c>
      <c r="C46" s="27">
        <v>-23.27</v>
      </c>
      <c r="D46" s="27">
        <v>0</v>
      </c>
      <c r="E46" s="27">
        <v>2775</v>
      </c>
      <c r="F46" s="27">
        <v>1899.86</v>
      </c>
      <c r="G46" s="27">
        <v>-1018.09</v>
      </c>
      <c r="H46" s="27">
        <v>55.23</v>
      </c>
      <c r="I46" s="27">
        <v>176.822</v>
      </c>
      <c r="J46" s="27">
        <v>1218.6300000000001</v>
      </c>
      <c r="K46" s="34">
        <v>1.7858000000000001</v>
      </c>
      <c r="L46" s="34">
        <v>4.9764999999999997</v>
      </c>
      <c r="M46" s="26">
        <f t="shared" si="2"/>
        <v>0.76196281621456874</v>
      </c>
      <c r="N46" s="27"/>
      <c r="O46" s="27">
        <f t="shared" si="3"/>
        <v>65.50356863961548</v>
      </c>
      <c r="Q46" s="37"/>
    </row>
    <row r="47" spans="1:17" x14ac:dyDescent="0.25">
      <c r="A47" s="37">
        <v>1230</v>
      </c>
      <c r="B47" s="27">
        <v>1227.27</v>
      </c>
      <c r="C47" s="27">
        <v>-30.7</v>
      </c>
      <c r="D47" s="27">
        <v>0</v>
      </c>
      <c r="E47" s="27">
        <v>2775</v>
      </c>
      <c r="F47" s="27">
        <v>1899.86</v>
      </c>
      <c r="G47" s="27">
        <v>-1018.09</v>
      </c>
      <c r="H47" s="27">
        <v>55.23</v>
      </c>
      <c r="I47" s="27">
        <v>176.798</v>
      </c>
      <c r="J47" s="27">
        <v>1195.99</v>
      </c>
      <c r="K47" s="34">
        <v>1.839</v>
      </c>
      <c r="L47" s="34">
        <v>4.9549000000000003</v>
      </c>
      <c r="M47" s="26">
        <f t="shared" si="2"/>
        <v>0.76196281621456874</v>
      </c>
      <c r="N47" s="27"/>
      <c r="O47" s="27">
        <f t="shared" si="3"/>
        <v>64.310286341839969</v>
      </c>
      <c r="Q47" s="37"/>
    </row>
    <row r="48" spans="1:17" x14ac:dyDescent="0.25">
      <c r="A48" s="37">
        <v>1260</v>
      </c>
      <c r="B48" s="27">
        <v>1256.05</v>
      </c>
      <c r="C48" s="27">
        <v>-39.130000000000003</v>
      </c>
      <c r="D48" s="27">
        <v>0</v>
      </c>
      <c r="E48" s="27">
        <v>2775</v>
      </c>
      <c r="F48" s="27">
        <v>1899.86</v>
      </c>
      <c r="G48" s="27">
        <v>-1018.09</v>
      </c>
      <c r="H48" s="27">
        <v>55.23</v>
      </c>
      <c r="I48" s="27">
        <v>176.77099999999999</v>
      </c>
      <c r="J48" s="27">
        <v>1172.99</v>
      </c>
      <c r="K48" s="34">
        <v>1.8917999999999999</v>
      </c>
      <c r="L48" s="34">
        <v>4.9325999999999999</v>
      </c>
      <c r="M48" s="26">
        <f t="shared" si="2"/>
        <v>0.76196281621456874</v>
      </c>
      <c r="N48" s="27"/>
      <c r="O48" s="27">
        <f t="shared" si="3"/>
        <v>63.098758744621563</v>
      </c>
      <c r="Q48" s="37"/>
    </row>
    <row r="49" spans="1:17" x14ac:dyDescent="0.25">
      <c r="A49" s="37">
        <v>1290</v>
      </c>
      <c r="B49" s="27">
        <v>1284.53</v>
      </c>
      <c r="C49" s="27">
        <v>-48.57</v>
      </c>
      <c r="D49" s="27">
        <v>0</v>
      </c>
      <c r="E49" s="27">
        <v>2775</v>
      </c>
      <c r="F49" s="27">
        <v>1899.86</v>
      </c>
      <c r="G49" s="27">
        <v>-1018.09</v>
      </c>
      <c r="H49" s="27">
        <v>55.23</v>
      </c>
      <c r="I49" s="27">
        <v>176.739</v>
      </c>
      <c r="J49" s="27">
        <v>1149.6400000000001</v>
      </c>
      <c r="K49" s="34">
        <v>1.9441999999999999</v>
      </c>
      <c r="L49" s="34">
        <v>4.9095000000000004</v>
      </c>
      <c r="M49" s="26">
        <f t="shared" si="2"/>
        <v>0.76196281621456874</v>
      </c>
      <c r="N49" s="27"/>
      <c r="O49" s="27">
        <f t="shared" si="3"/>
        <v>61.870501777878076</v>
      </c>
      <c r="Q49" s="37"/>
    </row>
    <row r="50" spans="1:17" x14ac:dyDescent="0.25">
      <c r="A50" s="37">
        <v>1320</v>
      </c>
      <c r="B50" s="27">
        <v>1312.66</v>
      </c>
      <c r="C50" s="27">
        <v>-58.99</v>
      </c>
      <c r="D50" s="27">
        <v>0</v>
      </c>
      <c r="E50" s="27">
        <v>2775</v>
      </c>
      <c r="F50" s="27">
        <v>1899.86</v>
      </c>
      <c r="G50" s="27">
        <v>-1018.09</v>
      </c>
      <c r="H50" s="27">
        <v>55.23</v>
      </c>
      <c r="I50" s="27">
        <v>176.70400000000001</v>
      </c>
      <c r="J50" s="27">
        <v>1125.94</v>
      </c>
      <c r="K50" s="34">
        <v>1.9962</v>
      </c>
      <c r="L50" s="34">
        <v>4.8857999999999997</v>
      </c>
      <c r="M50" s="26">
        <f t="shared" si="2"/>
        <v>0.76196281621456874</v>
      </c>
      <c r="N50" s="27"/>
      <c r="O50" s="27">
        <f t="shared" si="3"/>
        <v>60.623217747655907</v>
      </c>
      <c r="Q50" s="37"/>
    </row>
    <row r="51" spans="1:17" x14ac:dyDescent="0.25">
      <c r="A51" s="37">
        <v>1350</v>
      </c>
      <c r="B51" s="27">
        <v>1340.41</v>
      </c>
      <c r="C51" s="27">
        <v>-70.38</v>
      </c>
      <c r="D51" s="27">
        <v>0</v>
      </c>
      <c r="E51" s="27">
        <v>2775</v>
      </c>
      <c r="F51" s="27">
        <v>1899.86</v>
      </c>
      <c r="G51" s="27">
        <v>-1018.09</v>
      </c>
      <c r="H51" s="27">
        <v>55.23</v>
      </c>
      <c r="I51" s="27">
        <v>176.66399999999999</v>
      </c>
      <c r="J51" s="27">
        <v>1101.9000000000001</v>
      </c>
      <c r="K51" s="34">
        <v>2.0478000000000001</v>
      </c>
      <c r="L51" s="34">
        <v>4.8613</v>
      </c>
      <c r="M51" s="26">
        <f t="shared" si="2"/>
        <v>0.76196281621456874</v>
      </c>
      <c r="N51" s="27"/>
      <c r="O51" s="27">
        <f t="shared" si="3"/>
        <v>59.35945598914671</v>
      </c>
      <c r="Q51" s="37"/>
    </row>
    <row r="52" spans="1:17" x14ac:dyDescent="0.25">
      <c r="A52" s="37">
        <v>1380</v>
      </c>
      <c r="B52" s="27">
        <v>1367.74</v>
      </c>
      <c r="C52" s="27">
        <v>-82.74</v>
      </c>
      <c r="D52" s="27">
        <v>0</v>
      </c>
      <c r="E52" s="27">
        <v>2775</v>
      </c>
      <c r="F52" s="27">
        <v>1899.86</v>
      </c>
      <c r="G52" s="27">
        <v>-1018.09</v>
      </c>
      <c r="H52" s="27">
        <v>55.23</v>
      </c>
      <c r="I52" s="27">
        <v>176.62</v>
      </c>
      <c r="J52" s="27">
        <v>1077.53</v>
      </c>
      <c r="K52" s="34">
        <v>2.0990000000000002</v>
      </c>
      <c r="L52" s="34">
        <v>4.8362999999999996</v>
      </c>
      <c r="M52" s="26">
        <f t="shared" si="2"/>
        <v>0.76196281621456874</v>
      </c>
      <c r="N52" s="27"/>
      <c r="O52" s="27">
        <f t="shared" si="3"/>
        <v>58.076540325330178</v>
      </c>
      <c r="Q52" s="37"/>
    </row>
    <row r="53" spans="1:17" x14ac:dyDescent="0.25">
      <c r="A53" s="37">
        <v>1410</v>
      </c>
      <c r="B53" s="27">
        <v>1394.63</v>
      </c>
      <c r="C53" s="27">
        <v>-96.05</v>
      </c>
      <c r="D53" s="27">
        <v>0</v>
      </c>
      <c r="E53" s="27">
        <v>2775</v>
      </c>
      <c r="F53" s="27">
        <v>1899.86</v>
      </c>
      <c r="G53" s="27">
        <v>-1018.09</v>
      </c>
      <c r="H53" s="27">
        <v>55.23</v>
      </c>
      <c r="I53" s="27">
        <v>176.572</v>
      </c>
      <c r="J53" s="27">
        <v>1052.8399999999999</v>
      </c>
      <c r="K53" s="34">
        <v>2.1497999999999999</v>
      </c>
      <c r="L53" s="34">
        <v>4.8106</v>
      </c>
      <c r="M53" s="26">
        <f t="shared" si="2"/>
        <v>0.76196281621456874</v>
      </c>
      <c r="N53" s="27"/>
      <c r="O53" s="27">
        <f t="shared" si="3"/>
        <v>56.776977708535696</v>
      </c>
      <c r="Q53" s="37"/>
    </row>
    <row r="54" spans="1:17" x14ac:dyDescent="0.25">
      <c r="A54" s="37">
        <v>1440</v>
      </c>
      <c r="B54" s="27">
        <v>1421.03</v>
      </c>
      <c r="C54" s="27">
        <v>-110.29</v>
      </c>
      <c r="D54" s="27">
        <v>0</v>
      </c>
      <c r="E54" s="27">
        <v>2775</v>
      </c>
      <c r="F54" s="27">
        <v>1899.86</v>
      </c>
      <c r="G54" s="27">
        <v>-1018.09</v>
      </c>
      <c r="H54" s="27">
        <v>55.23</v>
      </c>
      <c r="I54" s="27">
        <v>176.518</v>
      </c>
      <c r="J54" s="27">
        <v>1027.83</v>
      </c>
      <c r="K54" s="34">
        <v>2.2002000000000002</v>
      </c>
      <c r="L54" s="34">
        <v>4.7843999999999998</v>
      </c>
      <c r="M54" s="26">
        <f t="shared" si="2"/>
        <v>0.76196281621456874</v>
      </c>
      <c r="N54" s="27"/>
      <c r="O54" s="27">
        <f t="shared" si="3"/>
        <v>55.458722405021653</v>
      </c>
      <c r="Q54" s="37"/>
    </row>
    <row r="55" spans="1:17" x14ac:dyDescent="0.25">
      <c r="A55" s="37">
        <v>1470</v>
      </c>
      <c r="B55" s="27">
        <v>1446.93</v>
      </c>
      <c r="C55" s="27">
        <v>-125.43</v>
      </c>
      <c r="D55" s="27">
        <v>0</v>
      </c>
      <c r="E55" s="27">
        <v>2775</v>
      </c>
      <c r="F55" s="27">
        <v>1899.86</v>
      </c>
      <c r="G55" s="27">
        <v>-1018.09</v>
      </c>
      <c r="H55" s="27">
        <v>55.23</v>
      </c>
      <c r="I55" s="27">
        <v>176.459</v>
      </c>
      <c r="J55" s="27">
        <v>1002.52</v>
      </c>
      <c r="K55" s="34">
        <v>2.2502</v>
      </c>
      <c r="L55" s="34">
        <v>4.7576999999999998</v>
      </c>
      <c r="M55" s="26">
        <f t="shared" si="2"/>
        <v>0.76196281621456874</v>
      </c>
      <c r="N55" s="27"/>
      <c r="O55" s="27">
        <f t="shared" si="3"/>
        <v>54.122858487735243</v>
      </c>
      <c r="Q55" s="37"/>
    </row>
    <row r="56" spans="1:17" x14ac:dyDescent="0.25">
      <c r="A56" s="37">
        <v>1500</v>
      </c>
      <c r="B56" s="27">
        <v>1472.28</v>
      </c>
      <c r="C56" s="27">
        <v>-141.47999999999999</v>
      </c>
      <c r="D56" s="27">
        <v>0</v>
      </c>
      <c r="E56" s="27">
        <v>2775</v>
      </c>
      <c r="F56" s="27">
        <v>1899.86</v>
      </c>
      <c r="G56" s="27">
        <v>-1018.09</v>
      </c>
      <c r="H56" s="27">
        <v>55.23</v>
      </c>
      <c r="I56" s="27">
        <v>176.39500000000001</v>
      </c>
      <c r="J56" s="27">
        <v>976.9</v>
      </c>
      <c r="K56" s="34">
        <v>2.2999000000000001</v>
      </c>
      <c r="L56" s="34">
        <v>4.7305999999999999</v>
      </c>
      <c r="M56" s="26">
        <f t="shared" si="2"/>
        <v>0.76196281621456874</v>
      </c>
      <c r="N56" s="27"/>
      <c r="O56" s="27">
        <f t="shared" si="3"/>
        <v>52.767514910302886</v>
      </c>
      <c r="Q56" s="37"/>
    </row>
    <row r="57" spans="1:17" x14ac:dyDescent="0.25">
      <c r="A57" s="37">
        <v>1530</v>
      </c>
      <c r="B57" s="27">
        <v>1497.05</v>
      </c>
      <c r="C57" s="27">
        <v>-158.38999999999999</v>
      </c>
      <c r="D57" s="27">
        <v>0</v>
      </c>
      <c r="E57" s="27">
        <v>2775</v>
      </c>
      <c r="F57" s="27">
        <v>1899.86</v>
      </c>
      <c r="G57" s="27">
        <v>-1018.09</v>
      </c>
      <c r="H57" s="27">
        <v>55.23</v>
      </c>
      <c r="I57" s="27">
        <v>176.32400000000001</v>
      </c>
      <c r="J57" s="27">
        <v>950.99</v>
      </c>
      <c r="K57" s="34">
        <v>2.3491</v>
      </c>
      <c r="L57" s="34">
        <v>4.7031000000000001</v>
      </c>
      <c r="M57" s="26">
        <f t="shared" si="2"/>
        <v>0.76196281621456874</v>
      </c>
      <c r="N57" s="27"/>
      <c r="O57" s="27">
        <f t="shared" si="3"/>
        <v>51.394718271838542</v>
      </c>
      <c r="Q57" s="37"/>
    </row>
    <row r="58" spans="1:17" x14ac:dyDescent="0.25">
      <c r="A58" s="37">
        <v>1560</v>
      </c>
      <c r="B58" s="27">
        <v>1521.22</v>
      </c>
      <c r="C58" s="27">
        <v>-176.17</v>
      </c>
      <c r="D58" s="27">
        <v>0</v>
      </c>
      <c r="E58" s="27">
        <v>2775</v>
      </c>
      <c r="F58" s="27">
        <v>1899.86</v>
      </c>
      <c r="G58" s="27">
        <v>-1018.09</v>
      </c>
      <c r="H58" s="27">
        <v>55.23</v>
      </c>
      <c r="I58" s="27">
        <v>176.24600000000001</v>
      </c>
      <c r="J58" s="27">
        <v>924.8</v>
      </c>
      <c r="K58" s="34">
        <v>2.3978999999999999</v>
      </c>
      <c r="L58" s="34">
        <v>4.6753</v>
      </c>
      <c r="M58" s="26">
        <f t="shared" si="2"/>
        <v>0.76196281621456874</v>
      </c>
      <c r="N58" s="27"/>
      <c r="O58" s="27">
        <f t="shared" si="3"/>
        <v>50.0038049579301</v>
      </c>
      <c r="Q58" s="37"/>
    </row>
    <row r="59" spans="1:17" x14ac:dyDescent="0.25">
      <c r="A59" s="37">
        <v>1590</v>
      </c>
      <c r="B59" s="27">
        <v>1544.75</v>
      </c>
      <c r="C59" s="27">
        <v>-194.77</v>
      </c>
      <c r="D59" s="27">
        <v>0</v>
      </c>
      <c r="E59" s="27">
        <v>2775</v>
      </c>
      <c r="F59" s="27">
        <v>1899.86</v>
      </c>
      <c r="G59" s="27">
        <v>-1018.09</v>
      </c>
      <c r="H59" s="27">
        <v>55.23</v>
      </c>
      <c r="I59" s="27">
        <v>176.16200000000001</v>
      </c>
      <c r="J59" s="27">
        <v>898.34</v>
      </c>
      <c r="K59" s="34">
        <v>2.4462999999999999</v>
      </c>
      <c r="L59" s="34">
        <v>4.6473000000000004</v>
      </c>
      <c r="M59" s="26">
        <f t="shared" si="2"/>
        <v>0.76196281621456874</v>
      </c>
      <c r="N59" s="27"/>
      <c r="O59" s="27">
        <f t="shared" si="3"/>
        <v>48.594653993412855</v>
      </c>
      <c r="Q59" s="37"/>
    </row>
    <row r="60" spans="1:17" x14ac:dyDescent="0.25">
      <c r="A60" s="37">
        <v>1620</v>
      </c>
      <c r="B60" s="27">
        <v>1567.62</v>
      </c>
      <c r="C60" s="27">
        <v>-214.19</v>
      </c>
      <c r="D60" s="27">
        <v>0</v>
      </c>
      <c r="E60" s="27">
        <v>2775</v>
      </c>
      <c r="F60" s="27">
        <v>1899.86</v>
      </c>
      <c r="G60" s="27">
        <v>-1018.09</v>
      </c>
      <c r="H60" s="27">
        <v>55.23</v>
      </c>
      <c r="I60" s="27">
        <v>176.06899999999999</v>
      </c>
      <c r="J60" s="27">
        <v>871.61</v>
      </c>
      <c r="K60" s="34">
        <v>2.4943</v>
      </c>
      <c r="L60" s="34">
        <v>4.6191000000000004</v>
      </c>
      <c r="M60" s="26">
        <f t="shared" si="2"/>
        <v>0.76196281621456874</v>
      </c>
      <c r="N60" s="27"/>
      <c r="O60" s="27">
        <f t="shared" si="3"/>
        <v>47.167494488244884</v>
      </c>
      <c r="Q60" s="37"/>
    </row>
    <row r="61" spans="1:17" x14ac:dyDescent="0.25">
      <c r="A61" s="37">
        <v>1650</v>
      </c>
      <c r="B61" s="27">
        <v>1589.79</v>
      </c>
      <c r="C61" s="27">
        <v>-234.39</v>
      </c>
      <c r="D61" s="27">
        <v>0</v>
      </c>
      <c r="E61" s="27">
        <v>2775</v>
      </c>
      <c r="F61" s="27">
        <v>1899.86</v>
      </c>
      <c r="G61" s="27">
        <v>-1018.09</v>
      </c>
      <c r="H61" s="27">
        <v>55.23</v>
      </c>
      <c r="I61" s="27">
        <v>175.96899999999999</v>
      </c>
      <c r="J61" s="27">
        <v>844.62</v>
      </c>
      <c r="K61" s="34">
        <v>2.5417999999999998</v>
      </c>
      <c r="L61" s="34">
        <v>4.5907999999999998</v>
      </c>
      <c r="M61" s="26">
        <f t="shared" si="2"/>
        <v>0.76196281621456874</v>
      </c>
      <c r="N61" s="27"/>
      <c r="O61" s="27">
        <f t="shared" si="3"/>
        <v>45.722756826511727</v>
      </c>
      <c r="Q61" s="37"/>
    </row>
    <row r="62" spans="1:17" x14ac:dyDescent="0.25">
      <c r="A62" s="37">
        <v>1680</v>
      </c>
      <c r="B62" s="27">
        <v>1611.25</v>
      </c>
      <c r="C62" s="27">
        <v>-255.35</v>
      </c>
      <c r="D62" s="27">
        <v>0</v>
      </c>
      <c r="E62" s="27">
        <v>2775</v>
      </c>
      <c r="F62" s="27">
        <v>1899.86</v>
      </c>
      <c r="G62" s="27">
        <v>-1018.09</v>
      </c>
      <c r="H62" s="27">
        <v>55.23</v>
      </c>
      <c r="I62" s="27">
        <v>175.858</v>
      </c>
      <c r="J62" s="27">
        <v>817.39</v>
      </c>
      <c r="K62" s="34">
        <v>2.5889000000000002</v>
      </c>
      <c r="L62" s="34">
        <v>4.5625999999999998</v>
      </c>
      <c r="M62" s="26">
        <f t="shared" si="2"/>
        <v>0.76196281621456874</v>
      </c>
      <c r="N62" s="27"/>
      <c r="O62" s="27">
        <f t="shared" si="3"/>
        <v>44.259948336349176</v>
      </c>
      <c r="Q62" s="37"/>
    </row>
    <row r="63" spans="1:17" x14ac:dyDescent="0.25">
      <c r="A63" s="37">
        <v>1710</v>
      </c>
      <c r="B63" s="27">
        <v>1631.97</v>
      </c>
      <c r="C63" s="27">
        <v>-277.05</v>
      </c>
      <c r="D63" s="27">
        <v>0</v>
      </c>
      <c r="E63" s="27">
        <v>2775</v>
      </c>
      <c r="F63" s="27">
        <v>1899.86</v>
      </c>
      <c r="G63" s="27">
        <v>-1018.09</v>
      </c>
      <c r="H63" s="27">
        <v>55.23</v>
      </c>
      <c r="I63" s="27">
        <v>175.73699999999999</v>
      </c>
      <c r="J63" s="27">
        <v>789.91</v>
      </c>
      <c r="K63" s="34">
        <v>2.6355</v>
      </c>
      <c r="L63" s="34">
        <v>4.5346000000000002</v>
      </c>
      <c r="M63" s="26">
        <f t="shared" si="2"/>
        <v>0.76196281621456874</v>
      </c>
      <c r="N63" s="27"/>
      <c r="O63" s="27">
        <f t="shared" si="3"/>
        <v>42.778705740877264</v>
      </c>
      <c r="Q63" s="37"/>
    </row>
    <row r="64" spans="1:17" x14ac:dyDescent="0.25">
      <c r="A64" s="37">
        <v>1740</v>
      </c>
      <c r="B64" s="27">
        <v>1651.91</v>
      </c>
      <c r="C64" s="27">
        <v>-299.45999999999998</v>
      </c>
      <c r="D64" s="27">
        <v>0</v>
      </c>
      <c r="E64" s="27">
        <v>2775</v>
      </c>
      <c r="F64" s="27">
        <v>1899.86</v>
      </c>
      <c r="G64" s="27">
        <v>-1018.09</v>
      </c>
      <c r="H64" s="27">
        <v>55.23</v>
      </c>
      <c r="I64" s="27">
        <v>175.60499999999999</v>
      </c>
      <c r="J64" s="27">
        <v>762.21</v>
      </c>
      <c r="K64" s="34">
        <v>2.6816</v>
      </c>
      <c r="L64" s="34">
        <v>4.5068999999999999</v>
      </c>
      <c r="M64" s="26">
        <f t="shared" si="2"/>
        <v>0.76196281621456874</v>
      </c>
      <c r="N64" s="27"/>
      <c r="O64" s="27">
        <f t="shared" si="3"/>
        <v>41.280517438603631</v>
      </c>
      <c r="Q64" s="37"/>
    </row>
    <row r="65" spans="1:17" x14ac:dyDescent="0.25">
      <c r="A65" s="37">
        <v>1770</v>
      </c>
      <c r="B65" s="27">
        <v>1671.06</v>
      </c>
      <c r="C65" s="27">
        <v>-322.55</v>
      </c>
      <c r="D65" s="27">
        <v>0</v>
      </c>
      <c r="E65" s="27">
        <v>2775</v>
      </c>
      <c r="F65" s="27">
        <v>1899.86</v>
      </c>
      <c r="G65" s="27">
        <v>-1018.09</v>
      </c>
      <c r="H65" s="27">
        <v>55.23</v>
      </c>
      <c r="I65" s="27">
        <v>175.46</v>
      </c>
      <c r="J65" s="27">
        <v>734.29</v>
      </c>
      <c r="K65" s="34">
        <v>2.7271999999999998</v>
      </c>
      <c r="L65" s="34">
        <v>4.4797000000000002</v>
      </c>
      <c r="M65" s="26">
        <f t="shared" si="2"/>
        <v>0.76196281621456874</v>
      </c>
      <c r="N65" s="27"/>
      <c r="O65" s="27">
        <f t="shared" si="3"/>
        <v>39.764708767269958</v>
      </c>
      <c r="Q65" s="37"/>
    </row>
    <row r="66" spans="1:17" x14ac:dyDescent="0.25">
      <c r="A66" s="37">
        <v>1800</v>
      </c>
      <c r="B66" s="27">
        <v>1689.39</v>
      </c>
      <c r="C66" s="27">
        <v>-346.29</v>
      </c>
      <c r="D66" s="27">
        <v>0</v>
      </c>
      <c r="E66" s="27">
        <v>2775</v>
      </c>
      <c r="F66" s="27">
        <v>1899.86</v>
      </c>
      <c r="G66" s="27">
        <v>-1018.09</v>
      </c>
      <c r="H66" s="27">
        <v>55.23</v>
      </c>
      <c r="I66" s="27">
        <v>175.3</v>
      </c>
      <c r="J66" s="27">
        <v>706.16</v>
      </c>
      <c r="K66" s="34">
        <v>2.7723</v>
      </c>
      <c r="L66" s="34">
        <v>4.4531000000000001</v>
      </c>
      <c r="M66" s="26">
        <f t="shared" si="2"/>
        <v>0.76196281621456874</v>
      </c>
      <c r="N66" s="27"/>
      <c r="O66" s="27">
        <f t="shared" si="3"/>
        <v>38.231979188616179</v>
      </c>
      <c r="Q66" s="37"/>
    </row>
    <row r="67" spans="1:17" x14ac:dyDescent="0.25">
      <c r="A67" s="37">
        <v>1830</v>
      </c>
      <c r="B67" s="27">
        <v>1706.89</v>
      </c>
      <c r="C67" s="27">
        <v>-370.66</v>
      </c>
      <c r="D67" s="27">
        <v>0</v>
      </c>
      <c r="E67" s="27">
        <v>2775</v>
      </c>
      <c r="F67" s="27">
        <v>1899.86</v>
      </c>
      <c r="G67" s="27">
        <v>-1018.09</v>
      </c>
      <c r="H67" s="27">
        <v>55.23</v>
      </c>
      <c r="I67" s="27">
        <v>175.124</v>
      </c>
      <c r="J67" s="27">
        <v>677.83</v>
      </c>
      <c r="K67" s="34">
        <v>2.8169</v>
      </c>
      <c r="L67" s="34">
        <v>4.4276</v>
      </c>
      <c r="M67" s="26">
        <f t="shared" si="2"/>
        <v>0.76196281621456874</v>
      </c>
      <c r="N67" s="27"/>
      <c r="O67" s="27">
        <f t="shared" si="3"/>
        <v>36.680793019009357</v>
      </c>
      <c r="Q67" s="37"/>
    </row>
    <row r="68" spans="1:17" x14ac:dyDescent="0.25">
      <c r="A68" s="37">
        <v>1860</v>
      </c>
      <c r="B68" s="27">
        <v>1723.52</v>
      </c>
      <c r="C68" s="27">
        <v>-395.63</v>
      </c>
      <c r="D68" s="27">
        <v>0</v>
      </c>
      <c r="E68" s="27">
        <v>2775</v>
      </c>
      <c r="F68" s="27">
        <v>1899.86</v>
      </c>
      <c r="G68" s="27">
        <v>-1018.09</v>
      </c>
      <c r="H68" s="27">
        <v>55.23</v>
      </c>
      <c r="I68" s="27">
        <v>174.929</v>
      </c>
      <c r="J68" s="27">
        <v>649.30999999999995</v>
      </c>
      <c r="K68" s="34">
        <v>2.8610000000000002</v>
      </c>
      <c r="L68" s="34">
        <v>4.4032</v>
      </c>
      <c r="M68" s="26">
        <f t="shared" si="2"/>
        <v>0.76196281621456874</v>
      </c>
      <c r="N68" s="27"/>
      <c r="O68" s="27">
        <f t="shared" si="3"/>
        <v>35.112952931832965</v>
      </c>
      <c r="Q68" s="37"/>
    </row>
    <row r="69" spans="1:17" x14ac:dyDescent="0.25">
      <c r="A69" s="37">
        <v>1890</v>
      </c>
      <c r="B69" s="27">
        <v>1739.27</v>
      </c>
      <c r="C69" s="27">
        <v>-421.16</v>
      </c>
      <c r="D69" s="27">
        <v>0</v>
      </c>
      <c r="E69" s="27">
        <v>2775</v>
      </c>
      <c r="F69" s="27">
        <v>1899.86</v>
      </c>
      <c r="G69" s="27">
        <v>-1018.09</v>
      </c>
      <c r="H69" s="27">
        <v>55.23</v>
      </c>
      <c r="I69" s="27">
        <v>174.71299999999999</v>
      </c>
      <c r="J69" s="27">
        <v>620.62</v>
      </c>
      <c r="K69" s="34">
        <v>2.9047000000000001</v>
      </c>
      <c r="L69" s="34">
        <v>4.3803000000000001</v>
      </c>
      <c r="M69" s="26">
        <f t="shared" ref="M69:M104" si="4">((ref_diam+offset_diam)/2)/(12*3.281)</f>
        <v>0.76196281621456874</v>
      </c>
      <c r="N69" s="27"/>
      <c r="O69" s="27">
        <f t="shared" ref="O69:O102" si="5">(J69-M69-surface_margin)/(scaling_factor*(SQRT(K69^2+L69^2+sigma_pa^2)))</f>
        <v>33.528327241292885</v>
      </c>
      <c r="Q69" s="37"/>
    </row>
    <row r="70" spans="1:17" x14ac:dyDescent="0.25">
      <c r="A70" s="37">
        <v>1920</v>
      </c>
      <c r="B70" s="27">
        <v>1754.12</v>
      </c>
      <c r="C70" s="27">
        <v>-447.23</v>
      </c>
      <c r="D70" s="27">
        <v>0</v>
      </c>
      <c r="E70" s="27">
        <v>2775</v>
      </c>
      <c r="F70" s="27">
        <v>1899.86</v>
      </c>
      <c r="G70" s="27">
        <v>-1018.09</v>
      </c>
      <c r="H70" s="27">
        <v>55.23</v>
      </c>
      <c r="I70" s="27">
        <v>174.47300000000001</v>
      </c>
      <c r="J70" s="27">
        <v>591.76</v>
      </c>
      <c r="K70" s="34">
        <v>2.9479000000000002</v>
      </c>
      <c r="L70" s="34">
        <v>4.3593999999999999</v>
      </c>
      <c r="M70" s="26">
        <f t="shared" si="4"/>
        <v>0.76196281621456874</v>
      </c>
      <c r="N70" s="27"/>
      <c r="O70" s="27">
        <f t="shared" si="5"/>
        <v>31.926362881228247</v>
      </c>
      <c r="Q70" s="37"/>
    </row>
    <row r="71" spans="1:17" x14ac:dyDescent="0.25">
      <c r="A71" s="37">
        <v>1950</v>
      </c>
      <c r="B71" s="27">
        <v>1768.05</v>
      </c>
      <c r="C71" s="27">
        <v>-473.79</v>
      </c>
      <c r="D71" s="27">
        <v>0</v>
      </c>
      <c r="E71" s="27">
        <v>2775</v>
      </c>
      <c r="F71" s="27">
        <v>1899.86</v>
      </c>
      <c r="G71" s="27">
        <v>-1018.09</v>
      </c>
      <c r="H71" s="27">
        <v>55.23</v>
      </c>
      <c r="I71" s="27">
        <v>174.20599999999999</v>
      </c>
      <c r="J71" s="27">
        <v>562.75</v>
      </c>
      <c r="K71" s="34">
        <v>2.9908000000000001</v>
      </c>
      <c r="L71" s="34">
        <v>4.3410000000000002</v>
      </c>
      <c r="M71" s="26">
        <f t="shared" si="4"/>
        <v>0.76196281621456874</v>
      </c>
      <c r="N71" s="27"/>
      <c r="O71" s="27">
        <f t="shared" si="5"/>
        <v>30.307114304012739</v>
      </c>
      <c r="Q71" s="37"/>
    </row>
    <row r="72" spans="1:17" x14ac:dyDescent="0.25">
      <c r="A72" s="37">
        <v>1980</v>
      </c>
      <c r="B72" s="27">
        <v>1781.04</v>
      </c>
      <c r="C72" s="27">
        <v>-500.83</v>
      </c>
      <c r="D72" s="27">
        <v>0</v>
      </c>
      <c r="E72" s="27">
        <v>2775</v>
      </c>
      <c r="F72" s="27">
        <v>1899.86</v>
      </c>
      <c r="G72" s="27">
        <v>-1018.09</v>
      </c>
      <c r="H72" s="27">
        <v>55.23</v>
      </c>
      <c r="I72" s="27">
        <v>173.905</v>
      </c>
      <c r="J72" s="27">
        <v>533.6</v>
      </c>
      <c r="K72" s="34">
        <v>3.0333999999999999</v>
      </c>
      <c r="L72" s="34">
        <v>4.3257000000000003</v>
      </c>
      <c r="M72" s="26">
        <f t="shared" si="4"/>
        <v>0.76196281621456874</v>
      </c>
      <c r="N72" s="27"/>
      <c r="O72" s="27">
        <f t="shared" si="5"/>
        <v>28.67091939000035</v>
      </c>
      <c r="Q72" s="37"/>
    </row>
    <row r="73" spans="1:17" x14ac:dyDescent="0.25">
      <c r="A73" s="37">
        <v>2010</v>
      </c>
      <c r="B73" s="27">
        <v>1793.09</v>
      </c>
      <c r="C73" s="27">
        <v>-528.30999999999995</v>
      </c>
      <c r="D73" s="27">
        <v>0</v>
      </c>
      <c r="E73" s="27">
        <v>2775</v>
      </c>
      <c r="F73" s="27">
        <v>1899.86</v>
      </c>
      <c r="G73" s="27">
        <v>-1018.09</v>
      </c>
      <c r="H73" s="27">
        <v>55.23</v>
      </c>
      <c r="I73" s="27">
        <v>173.566</v>
      </c>
      <c r="J73" s="27">
        <v>504.32</v>
      </c>
      <c r="K73" s="34">
        <v>3.0760000000000001</v>
      </c>
      <c r="L73" s="34">
        <v>4.3143000000000002</v>
      </c>
      <c r="M73" s="26">
        <f t="shared" si="4"/>
        <v>0.76196281621456874</v>
      </c>
      <c r="N73" s="27"/>
      <c r="O73" s="27">
        <f t="shared" si="5"/>
        <v>27.017055734492107</v>
      </c>
      <c r="Q73" s="37"/>
    </row>
    <row r="74" spans="1:17" x14ac:dyDescent="0.25">
      <c r="A74" s="37">
        <v>2040</v>
      </c>
      <c r="B74" s="27">
        <v>1804.16</v>
      </c>
      <c r="C74" s="27">
        <v>-556.19000000000005</v>
      </c>
      <c r="D74" s="27">
        <v>0</v>
      </c>
      <c r="E74" s="27">
        <v>2775</v>
      </c>
      <c r="F74" s="27">
        <v>1899.86</v>
      </c>
      <c r="G74" s="27">
        <v>-1018.09</v>
      </c>
      <c r="H74" s="27">
        <v>55.23</v>
      </c>
      <c r="I74" s="27">
        <v>173.18100000000001</v>
      </c>
      <c r="J74" s="27">
        <v>474.94</v>
      </c>
      <c r="K74" s="34">
        <v>3.1187999999999998</v>
      </c>
      <c r="L74" s="34">
        <v>4.3079000000000001</v>
      </c>
      <c r="M74" s="26">
        <f t="shared" si="4"/>
        <v>0.76196281621456874</v>
      </c>
      <c r="N74" s="27"/>
      <c r="O74" s="27">
        <f t="shared" si="5"/>
        <v>25.346047154362825</v>
      </c>
      <c r="Q74" s="37"/>
    </row>
    <row r="75" spans="1:17" x14ac:dyDescent="0.25">
      <c r="A75" s="37">
        <v>2070</v>
      </c>
      <c r="B75" s="27">
        <v>1814.26</v>
      </c>
      <c r="C75" s="27">
        <v>-584.42999999999995</v>
      </c>
      <c r="D75" s="27">
        <v>0</v>
      </c>
      <c r="E75" s="27">
        <v>2775</v>
      </c>
      <c r="F75" s="27">
        <v>1899.86</v>
      </c>
      <c r="G75" s="27">
        <v>-1018.09</v>
      </c>
      <c r="H75" s="27">
        <v>55.23</v>
      </c>
      <c r="I75" s="27">
        <v>172.74100000000001</v>
      </c>
      <c r="J75" s="27">
        <v>445.46</v>
      </c>
      <c r="K75" s="34">
        <v>3.1621999999999999</v>
      </c>
      <c r="L75" s="34">
        <v>4.3078000000000003</v>
      </c>
      <c r="M75" s="26">
        <f t="shared" si="4"/>
        <v>0.76196281621456874</v>
      </c>
      <c r="N75" s="27"/>
      <c r="O75" s="27">
        <f t="shared" si="5"/>
        <v>23.656893358584774</v>
      </c>
      <c r="Q75" s="37"/>
    </row>
    <row r="76" spans="1:17" x14ac:dyDescent="0.25">
      <c r="A76" s="37">
        <v>2100</v>
      </c>
      <c r="B76" s="27">
        <v>1823.37</v>
      </c>
      <c r="C76" s="27">
        <v>-613.02</v>
      </c>
      <c r="D76" s="27">
        <v>0</v>
      </c>
      <c r="E76" s="27">
        <v>2775</v>
      </c>
      <c r="F76" s="27">
        <v>1899.86</v>
      </c>
      <c r="G76" s="27">
        <v>-1018.09</v>
      </c>
      <c r="H76" s="27">
        <v>55.23</v>
      </c>
      <c r="I76" s="27">
        <v>172.23500000000001</v>
      </c>
      <c r="J76" s="27">
        <v>415.92</v>
      </c>
      <c r="K76" s="34">
        <v>3.2067999999999999</v>
      </c>
      <c r="L76" s="34">
        <v>4.3159000000000001</v>
      </c>
      <c r="M76" s="26">
        <f t="shared" si="4"/>
        <v>0.76196281621456874</v>
      </c>
      <c r="N76" s="27"/>
      <c r="O76" s="27">
        <f t="shared" si="5"/>
        <v>21.949950288417362</v>
      </c>
      <c r="Q76" s="37"/>
    </row>
    <row r="77" spans="1:17" x14ac:dyDescent="0.25">
      <c r="A77" s="37">
        <v>2130</v>
      </c>
      <c r="B77" s="27">
        <v>1831.47</v>
      </c>
      <c r="C77" s="27">
        <v>-641.9</v>
      </c>
      <c r="D77" s="27">
        <v>0</v>
      </c>
      <c r="E77" s="27">
        <v>2775</v>
      </c>
      <c r="F77" s="27">
        <v>1899.86</v>
      </c>
      <c r="G77" s="27">
        <v>-1018.09</v>
      </c>
      <c r="H77" s="27">
        <v>55.23</v>
      </c>
      <c r="I77" s="27">
        <v>171.64699999999999</v>
      </c>
      <c r="J77" s="27">
        <v>386.33</v>
      </c>
      <c r="K77" s="34">
        <v>3.2534999999999998</v>
      </c>
      <c r="L77" s="34">
        <v>4.3346</v>
      </c>
      <c r="M77" s="26">
        <f t="shared" si="4"/>
        <v>0.76196281621456874</v>
      </c>
      <c r="N77" s="27"/>
      <c r="O77" s="27">
        <f t="shared" si="5"/>
        <v>20.224274171723184</v>
      </c>
      <c r="Q77" s="37"/>
    </row>
    <row r="78" spans="1:17" x14ac:dyDescent="0.25">
      <c r="A78" s="37">
        <v>2160</v>
      </c>
      <c r="B78" s="27">
        <v>1838.56</v>
      </c>
      <c r="C78" s="27">
        <v>-671.05</v>
      </c>
      <c r="D78" s="27">
        <v>0</v>
      </c>
      <c r="E78" s="27">
        <v>2775</v>
      </c>
      <c r="F78" s="27">
        <v>1899.86</v>
      </c>
      <c r="G78" s="27">
        <v>-1018.09</v>
      </c>
      <c r="H78" s="27">
        <v>55.23</v>
      </c>
      <c r="I78" s="27">
        <v>170.95699999999999</v>
      </c>
      <c r="J78" s="27">
        <v>356.72</v>
      </c>
      <c r="K78" s="34">
        <v>3.3037000000000001</v>
      </c>
      <c r="L78" s="34">
        <v>4.3670999999999998</v>
      </c>
      <c r="M78" s="26">
        <f t="shared" si="4"/>
        <v>0.76196281621456874</v>
      </c>
      <c r="N78" s="27"/>
      <c r="O78" s="27">
        <f t="shared" si="5"/>
        <v>18.480020246137677</v>
      </c>
      <c r="Q78" s="37"/>
    </row>
    <row r="79" spans="1:17" x14ac:dyDescent="0.25">
      <c r="A79" s="37">
        <v>2190</v>
      </c>
      <c r="B79" s="27">
        <v>1844.63</v>
      </c>
      <c r="C79" s="27">
        <v>-700.43</v>
      </c>
      <c r="D79" s="27">
        <v>0</v>
      </c>
      <c r="E79" s="27">
        <v>2775</v>
      </c>
      <c r="F79" s="27">
        <v>1899.86</v>
      </c>
      <c r="G79" s="27">
        <v>-1018.09</v>
      </c>
      <c r="H79" s="27">
        <v>55.23</v>
      </c>
      <c r="I79" s="27">
        <v>170.136</v>
      </c>
      <c r="J79" s="27">
        <v>327.13</v>
      </c>
      <c r="K79" s="34">
        <v>3.3593999999999999</v>
      </c>
      <c r="L79" s="34">
        <v>4.4181999999999997</v>
      </c>
      <c r="M79" s="26">
        <f t="shared" si="4"/>
        <v>0.76196281621456874</v>
      </c>
      <c r="N79" s="27"/>
      <c r="O79" s="27">
        <f t="shared" si="5"/>
        <v>16.717333601491859</v>
      </c>
      <c r="Q79" s="37"/>
    </row>
    <row r="80" spans="1:17" x14ac:dyDescent="0.25">
      <c r="A80" s="37">
        <v>2220</v>
      </c>
      <c r="B80" s="27">
        <v>1849.66</v>
      </c>
      <c r="C80" s="27">
        <v>-730</v>
      </c>
      <c r="D80" s="27">
        <v>0</v>
      </c>
      <c r="E80" s="27">
        <v>2775</v>
      </c>
      <c r="F80" s="27">
        <v>1899.86</v>
      </c>
      <c r="G80" s="27">
        <v>-1018.09</v>
      </c>
      <c r="H80" s="27">
        <v>55.23</v>
      </c>
      <c r="I80" s="27">
        <v>169.14699999999999</v>
      </c>
      <c r="J80" s="27">
        <v>297.60000000000002</v>
      </c>
      <c r="K80" s="34">
        <v>3.4239999999999999</v>
      </c>
      <c r="L80" s="34">
        <v>4.4943</v>
      </c>
      <c r="M80" s="26">
        <f t="shared" si="4"/>
        <v>0.76196281621456874</v>
      </c>
      <c r="N80" s="27"/>
      <c r="O80" s="27">
        <f t="shared" si="5"/>
        <v>14.937224288895935</v>
      </c>
      <c r="Q80" s="37"/>
    </row>
    <row r="81" spans="1:17" x14ac:dyDescent="0.25">
      <c r="A81" s="37">
        <v>2250</v>
      </c>
      <c r="B81" s="27">
        <v>1853.67</v>
      </c>
      <c r="C81" s="27">
        <v>-759.73</v>
      </c>
      <c r="D81" s="27">
        <v>0</v>
      </c>
      <c r="E81" s="27">
        <v>2775</v>
      </c>
      <c r="F81" s="27">
        <v>1899.86</v>
      </c>
      <c r="G81" s="27">
        <v>-1018.09</v>
      </c>
      <c r="H81" s="27">
        <v>55.23</v>
      </c>
      <c r="I81" s="27">
        <v>167.93299999999999</v>
      </c>
      <c r="J81" s="27">
        <v>268.20999999999998</v>
      </c>
      <c r="K81" s="34">
        <v>3.5026999999999999</v>
      </c>
      <c r="L81" s="34">
        <v>4.6052</v>
      </c>
      <c r="M81" s="26">
        <f t="shared" si="4"/>
        <v>0.76196281621456874</v>
      </c>
      <c r="N81" s="27"/>
      <c r="O81" s="27">
        <f t="shared" si="5"/>
        <v>13.143061495274845</v>
      </c>
      <c r="Q81" s="37"/>
    </row>
    <row r="82" spans="1:17" x14ac:dyDescent="0.25">
      <c r="A82" s="37">
        <v>2280</v>
      </c>
      <c r="B82" s="27">
        <v>1856.72</v>
      </c>
      <c r="C82" s="27">
        <v>-789.57</v>
      </c>
      <c r="D82" s="27">
        <v>0</v>
      </c>
      <c r="E82" s="27">
        <v>2775</v>
      </c>
      <c r="F82" s="27">
        <v>1899.86</v>
      </c>
      <c r="G82" s="27">
        <v>-1018.09</v>
      </c>
      <c r="H82" s="27">
        <v>55.23</v>
      </c>
      <c r="I82" s="27">
        <v>166.41200000000001</v>
      </c>
      <c r="J82" s="27">
        <v>239.03</v>
      </c>
      <c r="K82" s="34">
        <v>3.6049000000000002</v>
      </c>
      <c r="L82" s="34">
        <v>4.7641</v>
      </c>
      <c r="M82" s="26">
        <f t="shared" si="4"/>
        <v>0.76196281621456874</v>
      </c>
      <c r="N82" s="27"/>
      <c r="O82" s="27">
        <f t="shared" si="5"/>
        <v>11.340958186465507</v>
      </c>
      <c r="Q82" s="37"/>
    </row>
    <row r="83" spans="1:17" x14ac:dyDescent="0.25">
      <c r="A83" s="37">
        <v>2310</v>
      </c>
      <c r="B83" s="27">
        <v>1859.33</v>
      </c>
      <c r="C83" s="27">
        <v>-819.46</v>
      </c>
      <c r="D83" s="27">
        <v>0</v>
      </c>
      <c r="E83" s="27">
        <v>2775</v>
      </c>
      <c r="F83" s="27">
        <v>1899.86</v>
      </c>
      <c r="G83" s="27">
        <v>-1018.09</v>
      </c>
      <c r="H83" s="27">
        <v>55.23</v>
      </c>
      <c r="I83" s="27">
        <v>164.46</v>
      </c>
      <c r="J83" s="27">
        <v>210.12</v>
      </c>
      <c r="K83" s="34">
        <v>3.75</v>
      </c>
      <c r="L83" s="34">
        <v>4.9880000000000004</v>
      </c>
      <c r="M83" s="26">
        <f t="shared" si="4"/>
        <v>0.76196281621456874</v>
      </c>
      <c r="N83" s="27"/>
      <c r="O83" s="27">
        <f t="shared" si="5"/>
        <v>9.5410581522147329</v>
      </c>
      <c r="Q83" s="37"/>
    </row>
    <row r="84" spans="1:17" x14ac:dyDescent="0.25">
      <c r="A84" s="37">
        <v>2340</v>
      </c>
      <c r="B84" s="27">
        <v>1861.95</v>
      </c>
      <c r="C84" s="27">
        <v>-849.34</v>
      </c>
      <c r="D84" s="27">
        <v>0</v>
      </c>
      <c r="E84" s="27">
        <v>2775</v>
      </c>
      <c r="F84" s="27">
        <v>1899.86</v>
      </c>
      <c r="G84" s="27">
        <v>-1018.09</v>
      </c>
      <c r="H84" s="27">
        <v>55.23</v>
      </c>
      <c r="I84" s="27">
        <v>161.876</v>
      </c>
      <c r="J84" s="27">
        <v>181.56</v>
      </c>
      <c r="K84" s="34">
        <v>3.9689000000000001</v>
      </c>
      <c r="L84" s="34">
        <v>5.3059000000000003</v>
      </c>
      <c r="M84" s="26">
        <f t="shared" si="4"/>
        <v>0.76196281621456874</v>
      </c>
      <c r="N84" s="27"/>
      <c r="O84" s="27">
        <f t="shared" si="5"/>
        <v>7.7609656876587438</v>
      </c>
      <c r="Q84" s="37"/>
    </row>
    <row r="85" spans="1:17" x14ac:dyDescent="0.25">
      <c r="A85" s="37">
        <v>2370</v>
      </c>
      <c r="B85" s="27">
        <v>1864.56</v>
      </c>
      <c r="C85" s="27">
        <v>-879.23</v>
      </c>
      <c r="D85" s="27">
        <v>0</v>
      </c>
      <c r="E85" s="27">
        <v>2775</v>
      </c>
      <c r="F85" s="27">
        <v>1899.86</v>
      </c>
      <c r="G85" s="27">
        <v>-1018.09</v>
      </c>
      <c r="H85" s="27">
        <v>55.23</v>
      </c>
      <c r="I85" s="27">
        <v>158.309</v>
      </c>
      <c r="J85" s="27">
        <v>153.56</v>
      </c>
      <c r="K85" s="34">
        <v>4.3094000000000001</v>
      </c>
      <c r="L85" s="34">
        <v>5.7721</v>
      </c>
      <c r="M85" s="26">
        <f t="shared" si="4"/>
        <v>0.76196281621456874</v>
      </c>
      <c r="N85" s="27"/>
      <c r="O85" s="27">
        <f t="shared" si="5"/>
        <v>6.0341867596261407</v>
      </c>
      <c r="Q85" s="37"/>
    </row>
    <row r="86" spans="1:17" x14ac:dyDescent="0.25">
      <c r="A86" s="37">
        <v>2400</v>
      </c>
      <c r="B86" s="27">
        <v>1867.18</v>
      </c>
      <c r="C86" s="27">
        <v>-909.12</v>
      </c>
      <c r="D86" s="27">
        <v>0</v>
      </c>
      <c r="E86" s="27">
        <v>2775</v>
      </c>
      <c r="F86" s="27">
        <v>1899.86</v>
      </c>
      <c r="G86" s="27">
        <v>-1018.09</v>
      </c>
      <c r="H86" s="27">
        <v>55.23</v>
      </c>
      <c r="I86" s="27">
        <v>153.12200000000001</v>
      </c>
      <c r="J86" s="27">
        <v>126.47</v>
      </c>
      <c r="K86" s="34">
        <v>4.8540999999999999</v>
      </c>
      <c r="L86" s="34">
        <v>6.4775</v>
      </c>
      <c r="M86" s="26">
        <f t="shared" si="4"/>
        <v>0.76196281621456874</v>
      </c>
      <c r="N86" s="27"/>
      <c r="O86" s="27">
        <f t="shared" si="5"/>
        <v>4.4181701557396051</v>
      </c>
      <c r="Q86" s="37"/>
    </row>
    <row r="87" spans="1:17" x14ac:dyDescent="0.25">
      <c r="A87" s="37">
        <v>2430</v>
      </c>
      <c r="B87" s="27">
        <v>1869.79</v>
      </c>
      <c r="C87" s="27">
        <v>-939</v>
      </c>
      <c r="D87" s="27">
        <v>0</v>
      </c>
      <c r="E87" s="27">
        <v>2775</v>
      </c>
      <c r="F87" s="27">
        <v>1899.86</v>
      </c>
      <c r="G87" s="27">
        <v>-1018.09</v>
      </c>
      <c r="H87" s="27">
        <v>55.23</v>
      </c>
      <c r="I87" s="27">
        <v>145.071</v>
      </c>
      <c r="J87" s="27">
        <v>101.05</v>
      </c>
      <c r="K87" s="34">
        <v>5.7401</v>
      </c>
      <c r="L87" s="34">
        <v>7.5667</v>
      </c>
      <c r="M87" s="26">
        <f t="shared" si="4"/>
        <v>0.76196281621456874</v>
      </c>
      <c r="N87" s="27"/>
      <c r="O87" s="27">
        <f t="shared" si="5"/>
        <v>3.0037711237972218</v>
      </c>
      <c r="Q87" s="37"/>
    </row>
    <row r="88" spans="1:17" x14ac:dyDescent="0.25">
      <c r="A88" s="37">
        <v>2460</v>
      </c>
      <c r="B88" s="27">
        <v>1872.41</v>
      </c>
      <c r="C88" s="27">
        <v>-968.89</v>
      </c>
      <c r="D88" s="27">
        <v>0</v>
      </c>
      <c r="E88" s="27">
        <v>2775</v>
      </c>
      <c r="F88" s="27">
        <v>1899.86</v>
      </c>
      <c r="G88" s="27">
        <v>-1018.09</v>
      </c>
      <c r="H88" s="27">
        <v>55.23</v>
      </c>
      <c r="I88" s="27">
        <v>131.69499999999999</v>
      </c>
      <c r="J88" s="27">
        <v>78.900000000000006</v>
      </c>
      <c r="K88" s="34">
        <v>7.1326000000000001</v>
      </c>
      <c r="L88" s="34">
        <v>9.1918000000000006</v>
      </c>
      <c r="M88" s="26">
        <f t="shared" si="4"/>
        <v>0.76196281621456874</v>
      </c>
      <c r="N88" s="27"/>
      <c r="O88" s="27">
        <f t="shared" si="5"/>
        <v>1.9097340770436115</v>
      </c>
      <c r="Q88" s="37"/>
    </row>
    <row r="89" spans="1:17" x14ac:dyDescent="0.25">
      <c r="A89" s="37">
        <v>2490</v>
      </c>
      <c r="B89" s="27">
        <v>1875.02</v>
      </c>
      <c r="C89" s="27">
        <v>-998.77</v>
      </c>
      <c r="D89" s="27">
        <v>0</v>
      </c>
      <c r="E89" s="27">
        <v>2775</v>
      </c>
      <c r="F89" s="27">
        <v>1899.86</v>
      </c>
      <c r="G89" s="27">
        <v>-1018.09</v>
      </c>
      <c r="H89" s="27">
        <v>55.23</v>
      </c>
      <c r="I89" s="27">
        <v>109.27800000000001</v>
      </c>
      <c r="J89" s="27">
        <v>63.57</v>
      </c>
      <c r="K89" s="34">
        <v>8.8709000000000007</v>
      </c>
      <c r="L89" s="34">
        <v>11.0718</v>
      </c>
      <c r="M89" s="26">
        <f t="shared" si="4"/>
        <v>0.76196281621456874</v>
      </c>
      <c r="N89" s="27"/>
      <c r="O89" s="27">
        <f t="shared" si="5"/>
        <v>1.2580576046089249</v>
      </c>
      <c r="Q89" s="37"/>
    </row>
    <row r="90" spans="1:17" x14ac:dyDescent="0.25">
      <c r="A90" s="37">
        <v>2520</v>
      </c>
      <c r="B90" s="27">
        <v>1877.64</v>
      </c>
      <c r="C90" s="27">
        <v>-1028.6600000000001</v>
      </c>
      <c r="D90" s="27">
        <v>0</v>
      </c>
      <c r="E90" s="27">
        <v>2764.46</v>
      </c>
      <c r="F90" s="27">
        <v>1898.94</v>
      </c>
      <c r="G90" s="27">
        <v>-1028.58</v>
      </c>
      <c r="H90" s="27">
        <v>55.6</v>
      </c>
      <c r="I90" s="27">
        <v>89.921000000000006</v>
      </c>
      <c r="J90" s="27">
        <v>59.54</v>
      </c>
      <c r="K90" s="34">
        <v>9.7876999999999992</v>
      </c>
      <c r="L90" s="34">
        <v>11.7249</v>
      </c>
      <c r="M90" s="26">
        <f t="shared" si="4"/>
        <v>0.76196281621456874</v>
      </c>
      <c r="N90" s="27"/>
      <c r="O90" s="27">
        <f t="shared" si="5"/>
        <v>1.0933532879925738</v>
      </c>
      <c r="Q90" s="37"/>
    </row>
    <row r="91" spans="1:17" x14ac:dyDescent="0.25">
      <c r="A91" s="37">
        <v>2550</v>
      </c>
      <c r="B91" s="27">
        <v>1880.25</v>
      </c>
      <c r="C91" s="27">
        <v>-1058.55</v>
      </c>
      <c r="D91" s="27">
        <v>0</v>
      </c>
      <c r="E91" s="27">
        <v>2734.94</v>
      </c>
      <c r="F91" s="27">
        <v>1896.37</v>
      </c>
      <c r="G91" s="27">
        <v>-1057.98</v>
      </c>
      <c r="H91" s="27">
        <v>56.63</v>
      </c>
      <c r="I91" s="27">
        <v>89.427000000000007</v>
      </c>
      <c r="J91" s="27">
        <v>58.88</v>
      </c>
      <c r="K91" s="34">
        <v>10.3073</v>
      </c>
      <c r="L91" s="34">
        <v>11.7606</v>
      </c>
      <c r="M91" s="26">
        <f t="shared" si="4"/>
        <v>0.76196281621456874</v>
      </c>
      <c r="N91" s="27"/>
      <c r="O91" s="27">
        <f t="shared" si="5"/>
        <v>1.055814664469787</v>
      </c>
      <c r="Q91" s="37"/>
    </row>
    <row r="92" spans="1:17" x14ac:dyDescent="0.25">
      <c r="A92" s="37">
        <v>2580</v>
      </c>
      <c r="B92" s="27">
        <v>1882.87</v>
      </c>
      <c r="C92" s="27">
        <v>-1088.43</v>
      </c>
      <c r="D92" s="27">
        <v>0</v>
      </c>
      <c r="E92" s="27">
        <v>2705.41</v>
      </c>
      <c r="F92" s="27">
        <v>1893.8</v>
      </c>
      <c r="G92" s="27">
        <v>-1087.3699999999999</v>
      </c>
      <c r="H92" s="27">
        <v>57.65</v>
      </c>
      <c r="I92" s="27">
        <v>88.95</v>
      </c>
      <c r="J92" s="27">
        <v>58.69</v>
      </c>
      <c r="K92" s="34">
        <v>10.77</v>
      </c>
      <c r="L92" s="34">
        <v>11.7104</v>
      </c>
      <c r="M92" s="26">
        <f t="shared" si="4"/>
        <v>0.76196281621456874</v>
      </c>
      <c r="N92" s="27"/>
      <c r="O92" s="27">
        <f t="shared" si="5"/>
        <v>1.0343862288304813</v>
      </c>
      <c r="Q92" s="37"/>
    </row>
    <row r="93" spans="1:17" x14ac:dyDescent="0.25">
      <c r="A93" s="37">
        <v>2610</v>
      </c>
      <c r="B93" s="27">
        <v>1885.48</v>
      </c>
      <c r="C93" s="27">
        <v>-1118.32</v>
      </c>
      <c r="D93" s="27">
        <v>0</v>
      </c>
      <c r="E93" s="27">
        <v>2675.88</v>
      </c>
      <c r="F93" s="27">
        <v>1891.22</v>
      </c>
      <c r="G93" s="27">
        <v>-1116.77</v>
      </c>
      <c r="H93" s="27">
        <v>58.68</v>
      </c>
      <c r="I93" s="27">
        <v>88.49</v>
      </c>
      <c r="J93" s="27">
        <v>58.98</v>
      </c>
      <c r="K93" s="34">
        <v>11.1637</v>
      </c>
      <c r="L93" s="34">
        <v>11.571899999999999</v>
      </c>
      <c r="M93" s="26">
        <f t="shared" si="4"/>
        <v>0.76196281621456874</v>
      </c>
      <c r="N93" s="27"/>
      <c r="O93" s="27">
        <f t="shared" si="5"/>
        <v>1.0286662866164784</v>
      </c>
      <c r="Q93" s="37"/>
    </row>
    <row r="94" spans="1:17" x14ac:dyDescent="0.25">
      <c r="A94" s="37">
        <v>2640</v>
      </c>
      <c r="B94" s="27">
        <v>1888.09</v>
      </c>
      <c r="C94" s="27">
        <v>-1148.2</v>
      </c>
      <c r="D94" s="27">
        <v>0</v>
      </c>
      <c r="E94" s="27">
        <v>2646.36</v>
      </c>
      <c r="F94" s="27">
        <v>1888.65</v>
      </c>
      <c r="G94" s="27">
        <v>-1146.17</v>
      </c>
      <c r="H94" s="27">
        <v>59.71</v>
      </c>
      <c r="I94" s="27">
        <v>88.046000000000006</v>
      </c>
      <c r="J94" s="27">
        <v>59.74</v>
      </c>
      <c r="K94" s="34">
        <v>11.4818</v>
      </c>
      <c r="L94" s="34">
        <v>11.349399999999999</v>
      </c>
      <c r="M94" s="26">
        <f t="shared" si="4"/>
        <v>0.76196281621456874</v>
      </c>
      <c r="N94" s="27"/>
      <c r="O94" s="27">
        <f t="shared" si="5"/>
        <v>1.0379544811382433</v>
      </c>
      <c r="Q94" s="37"/>
    </row>
    <row r="95" spans="1:17" x14ac:dyDescent="0.25">
      <c r="A95" s="37">
        <v>2670</v>
      </c>
      <c r="B95" s="27">
        <v>1890.71</v>
      </c>
      <c r="C95" s="27">
        <v>-1178.0899999999999</v>
      </c>
      <c r="D95" s="27">
        <v>0</v>
      </c>
      <c r="E95" s="27">
        <v>2616.83</v>
      </c>
      <c r="F95" s="27">
        <v>1886.08</v>
      </c>
      <c r="G95" s="27">
        <v>-1175.56</v>
      </c>
      <c r="H95" s="27">
        <v>60.73</v>
      </c>
      <c r="I95" s="27">
        <v>87.617999999999995</v>
      </c>
      <c r="J95" s="27">
        <v>60.96</v>
      </c>
      <c r="K95" s="34">
        <v>11.723599999999999</v>
      </c>
      <c r="L95" s="34">
        <v>11.053000000000001</v>
      </c>
      <c r="M95" s="26">
        <f t="shared" si="4"/>
        <v>0.76196281621456874</v>
      </c>
      <c r="N95" s="27"/>
      <c r="O95" s="27">
        <f t="shared" si="5"/>
        <v>1.0616307460477021</v>
      </c>
      <c r="Q95" s="37"/>
    </row>
    <row r="96" spans="1:17" x14ac:dyDescent="0.25">
      <c r="A96" s="37">
        <v>2700</v>
      </c>
      <c r="B96" s="27">
        <v>1893.32</v>
      </c>
      <c r="C96" s="27">
        <v>-1207.97</v>
      </c>
      <c r="D96" s="27">
        <v>0</v>
      </c>
      <c r="E96" s="27">
        <v>2587.31</v>
      </c>
      <c r="F96" s="27">
        <v>1883.5</v>
      </c>
      <c r="G96" s="27">
        <v>-1204.96</v>
      </c>
      <c r="H96" s="27">
        <v>61.76</v>
      </c>
      <c r="I96" s="27">
        <v>87.203999999999994</v>
      </c>
      <c r="J96" s="27">
        <v>62.61</v>
      </c>
      <c r="K96" s="34">
        <v>11.893700000000001</v>
      </c>
      <c r="L96" s="34">
        <v>10.696400000000001</v>
      </c>
      <c r="M96" s="26">
        <f t="shared" si="4"/>
        <v>0.76196281621456874</v>
      </c>
      <c r="N96" s="27"/>
      <c r="O96" s="27">
        <f t="shared" si="5"/>
        <v>1.0988079969377091</v>
      </c>
      <c r="Q96" s="37"/>
    </row>
    <row r="97" spans="1:17" x14ac:dyDescent="0.25">
      <c r="A97" s="37">
        <v>2730</v>
      </c>
      <c r="B97" s="27">
        <v>1895.94</v>
      </c>
      <c r="C97" s="27">
        <v>-1237.8599999999999</v>
      </c>
      <c r="D97" s="27">
        <v>0</v>
      </c>
      <c r="E97" s="27">
        <v>2557.7800000000002</v>
      </c>
      <c r="F97" s="27">
        <v>1880.93</v>
      </c>
      <c r="G97" s="27">
        <v>-1234.3499999999999</v>
      </c>
      <c r="H97" s="27">
        <v>62.79</v>
      </c>
      <c r="I97" s="27">
        <v>86.802999999999997</v>
      </c>
      <c r="J97" s="27">
        <v>64.650000000000006</v>
      </c>
      <c r="K97" s="34">
        <v>12.0006</v>
      </c>
      <c r="L97" s="34">
        <v>10.295400000000001</v>
      </c>
      <c r="M97" s="26">
        <f t="shared" si="4"/>
        <v>0.76196281621456874</v>
      </c>
      <c r="N97" s="27"/>
      <c r="O97" s="27">
        <f t="shared" si="5"/>
        <v>1.1484496209532242</v>
      </c>
      <c r="Q97" s="37"/>
    </row>
    <row r="98" spans="1:17" x14ac:dyDescent="0.25">
      <c r="A98" s="37">
        <v>2760</v>
      </c>
      <c r="B98" s="27">
        <v>1898.55</v>
      </c>
      <c r="C98" s="27">
        <v>-1267.75</v>
      </c>
      <c r="D98" s="27">
        <v>0</v>
      </c>
      <c r="E98" s="27">
        <v>2528.25</v>
      </c>
      <c r="F98" s="27">
        <v>1878.36</v>
      </c>
      <c r="G98" s="27">
        <v>-1263.75</v>
      </c>
      <c r="H98" s="27">
        <v>63.81</v>
      </c>
      <c r="I98" s="27">
        <v>86.415999999999997</v>
      </c>
      <c r="J98" s="27">
        <v>67.05</v>
      </c>
      <c r="K98" s="34">
        <v>12.055</v>
      </c>
      <c r="L98" s="34">
        <v>9.8651</v>
      </c>
      <c r="M98" s="26">
        <f t="shared" si="4"/>
        <v>0.76196281621456874</v>
      </c>
      <c r="N98" s="27"/>
      <c r="O98" s="27">
        <f t="shared" si="5"/>
        <v>1.2097328313198594</v>
      </c>
      <c r="Q98" s="37"/>
    </row>
    <row r="99" spans="1:17" x14ac:dyDescent="0.25">
      <c r="A99" s="37">
        <v>2790</v>
      </c>
      <c r="B99" s="27">
        <v>1900.91</v>
      </c>
      <c r="C99" s="27">
        <v>-1297.6500000000001</v>
      </c>
      <c r="D99" s="27">
        <v>0</v>
      </c>
      <c r="E99" s="27">
        <v>2498.6799999999998</v>
      </c>
      <c r="F99" s="27">
        <v>1875.78</v>
      </c>
      <c r="G99" s="27">
        <v>-1293.19</v>
      </c>
      <c r="H99" s="27">
        <v>64.84</v>
      </c>
      <c r="I99" s="27">
        <v>86.061999999999998</v>
      </c>
      <c r="J99" s="27">
        <v>69.680000000000007</v>
      </c>
      <c r="K99" s="34">
        <v>12.0825</v>
      </c>
      <c r="L99" s="34">
        <v>9.4296000000000006</v>
      </c>
      <c r="M99" s="26">
        <f t="shared" si="4"/>
        <v>0.76196281621456874</v>
      </c>
      <c r="N99" s="27"/>
      <c r="O99" s="27">
        <f t="shared" si="5"/>
        <v>1.2784799200053132</v>
      </c>
      <c r="Q99" s="37"/>
    </row>
    <row r="100" spans="1:17" x14ac:dyDescent="0.25">
      <c r="A100" s="37">
        <v>2820</v>
      </c>
      <c r="B100" s="27">
        <v>1902.48</v>
      </c>
      <c r="C100" s="27">
        <v>-1327.61</v>
      </c>
      <c r="D100" s="27">
        <v>0</v>
      </c>
      <c r="E100" s="27">
        <v>2469</v>
      </c>
      <c r="F100" s="27">
        <v>1873.19</v>
      </c>
      <c r="G100" s="27">
        <v>-1322.75</v>
      </c>
      <c r="H100" s="27">
        <v>65.87</v>
      </c>
      <c r="I100" s="27">
        <v>85.777000000000001</v>
      </c>
      <c r="J100" s="27">
        <v>72.25</v>
      </c>
      <c r="K100" s="34">
        <v>12.128299999999999</v>
      </c>
      <c r="L100" s="34">
        <v>9.0228999999999999</v>
      </c>
      <c r="M100" s="26">
        <f t="shared" si="4"/>
        <v>0.76196281621456874</v>
      </c>
      <c r="N100" s="27"/>
      <c r="O100" s="27">
        <f t="shared" si="5"/>
        <v>1.3447775895596266</v>
      </c>
      <c r="Q100" s="37"/>
    </row>
    <row r="101" spans="1:17" x14ac:dyDescent="0.25">
      <c r="A101" s="37">
        <v>2850</v>
      </c>
      <c r="B101" s="27">
        <v>1903</v>
      </c>
      <c r="C101" s="27">
        <v>-1357.6</v>
      </c>
      <c r="D101" s="27">
        <v>0</v>
      </c>
      <c r="E101" s="27">
        <v>2439.1799999999998</v>
      </c>
      <c r="F101" s="27">
        <v>1870.59</v>
      </c>
      <c r="G101" s="27">
        <v>-1352.43</v>
      </c>
      <c r="H101" s="27">
        <v>66.91</v>
      </c>
      <c r="I101" s="27">
        <v>85.578999999999994</v>
      </c>
      <c r="J101" s="27">
        <v>74.53</v>
      </c>
      <c r="K101" s="34">
        <v>12.2241</v>
      </c>
      <c r="L101" s="34">
        <v>8.6641999999999992</v>
      </c>
      <c r="M101" s="26">
        <f t="shared" si="4"/>
        <v>0.76196281621456874</v>
      </c>
      <c r="N101" s="27"/>
      <c r="O101" s="27">
        <f t="shared" si="5"/>
        <v>1.4001786720736955</v>
      </c>
      <c r="Q101" s="37"/>
    </row>
    <row r="102" spans="1:17" x14ac:dyDescent="0.25">
      <c r="A102" s="37">
        <v>2880</v>
      </c>
      <c r="B102" s="27">
        <v>1903</v>
      </c>
      <c r="C102" s="27">
        <v>-1387.6</v>
      </c>
      <c r="D102" s="27">
        <v>0</v>
      </c>
      <c r="E102" s="27">
        <v>2409.31</v>
      </c>
      <c r="F102" s="27">
        <v>1867.99</v>
      </c>
      <c r="G102" s="27">
        <v>-1382.17</v>
      </c>
      <c r="H102" s="27">
        <v>67.95</v>
      </c>
      <c r="I102" s="27">
        <v>85.424000000000007</v>
      </c>
      <c r="J102" s="27">
        <v>76.63</v>
      </c>
      <c r="K102" s="34">
        <v>12.3467</v>
      </c>
      <c r="L102" s="34">
        <v>8.3337000000000003</v>
      </c>
      <c r="M102" s="26">
        <f t="shared" si="4"/>
        <v>0.76196281621456874</v>
      </c>
      <c r="N102" s="27"/>
      <c r="O102" s="27">
        <f t="shared" si="5"/>
        <v>1.4486223860811023</v>
      </c>
      <c r="Q102" s="37"/>
    </row>
    <row r="103" spans="1:17" x14ac:dyDescent="0.25">
      <c r="A103" s="37">
        <v>2910</v>
      </c>
      <c r="B103" s="27">
        <v>1903</v>
      </c>
      <c r="C103" s="27">
        <v>-1417.6</v>
      </c>
      <c r="D103" s="27">
        <v>0</v>
      </c>
      <c r="E103" s="27">
        <v>2379.44</v>
      </c>
      <c r="F103" s="27">
        <v>1865.39</v>
      </c>
      <c r="G103" s="27">
        <v>-1411.9</v>
      </c>
      <c r="H103" s="27">
        <v>68.989999999999995</v>
      </c>
      <c r="I103" s="27">
        <v>85.275000000000006</v>
      </c>
      <c r="J103" s="27">
        <v>78.78</v>
      </c>
      <c r="K103" s="34">
        <v>12.465999999999999</v>
      </c>
      <c r="L103" s="34">
        <v>8.01</v>
      </c>
      <c r="M103" s="26">
        <f t="shared" si="4"/>
        <v>0.76196281621456874</v>
      </c>
      <c r="N103" s="27"/>
      <c r="O103" s="27">
        <f t="shared" ref="O103:O104" si="6">(J103-M103-surface_margin)/(scaling_factor*(SQRT(K103^2+L103^2+sigma_pa^2)))</f>
        <v>1.4977137448824192</v>
      </c>
      <c r="Q103" s="37"/>
    </row>
    <row r="104" spans="1:17" x14ac:dyDescent="0.25">
      <c r="A104" s="37">
        <v>2940</v>
      </c>
      <c r="B104" s="27">
        <v>1903</v>
      </c>
      <c r="C104" s="27">
        <v>-1447.6</v>
      </c>
      <c r="D104" s="27">
        <v>0</v>
      </c>
      <c r="E104" s="27">
        <v>2349.58</v>
      </c>
      <c r="F104" s="27">
        <v>1862.78</v>
      </c>
      <c r="G104" s="27">
        <v>-1441.64</v>
      </c>
      <c r="H104" s="27">
        <v>70.03</v>
      </c>
      <c r="I104" s="27">
        <v>85.13</v>
      </c>
      <c r="J104" s="27">
        <v>80.97</v>
      </c>
      <c r="K104" s="34">
        <v>12.582700000000001</v>
      </c>
      <c r="L104" s="34">
        <v>7.6935000000000002</v>
      </c>
      <c r="M104" s="26">
        <f t="shared" si="4"/>
        <v>0.76196281621456874</v>
      </c>
      <c r="N104" s="27"/>
      <c r="O104" s="27">
        <f t="shared" si="6"/>
        <v>1.5471381500794146</v>
      </c>
      <c r="Q104" s="37"/>
    </row>
  </sheetData>
  <sheetProtection password="DD1B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6"/>
  <sheetViews>
    <sheetView workbookViewId="0">
      <selection activeCell="Q17" sqref="Q17"/>
    </sheetView>
  </sheetViews>
  <sheetFormatPr defaultRowHeight="15" x14ac:dyDescent="0.25"/>
  <cols>
    <col min="3" max="3" width="9.5703125" bestFit="1" customWidth="1"/>
  </cols>
  <sheetData>
    <row r="1" spans="1:10" x14ac:dyDescent="0.25">
      <c r="A1" t="s">
        <v>0</v>
      </c>
      <c r="B1" t="s">
        <v>75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</row>
    <row r="5" spans="1:10" x14ac:dyDescent="0.25">
      <c r="A5" t="s">
        <v>4</v>
      </c>
      <c r="B5" t="s">
        <v>39</v>
      </c>
    </row>
    <row r="6" spans="1:10" x14ac:dyDescent="0.25">
      <c r="A6" t="s">
        <v>5</v>
      </c>
      <c r="B6">
        <v>0.99960000000000004</v>
      </c>
    </row>
    <row r="7" spans="1:10" x14ac:dyDescent="0.25">
      <c r="A7" t="s">
        <v>6</v>
      </c>
      <c r="B7" t="s">
        <v>40</v>
      </c>
    </row>
    <row r="9" spans="1:10" x14ac:dyDescent="0.25">
      <c r="A9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</row>
    <row r="10" spans="1:10" x14ac:dyDescent="0.25">
      <c r="B10" t="s">
        <v>15</v>
      </c>
      <c r="C10" t="s">
        <v>15</v>
      </c>
      <c r="D10" t="s">
        <v>15</v>
      </c>
      <c r="E10" t="s">
        <v>15</v>
      </c>
    </row>
    <row r="11" spans="1:10" x14ac:dyDescent="0.25">
      <c r="B11">
        <v>-2300</v>
      </c>
      <c r="C11">
        <v>80</v>
      </c>
      <c r="D11">
        <v>500079.97</v>
      </c>
      <c r="E11">
        <v>6649267.6299999999</v>
      </c>
      <c r="F11" t="s">
        <v>35</v>
      </c>
      <c r="G11" t="s">
        <v>37</v>
      </c>
    </row>
    <row r="13" spans="1:10" x14ac:dyDescent="0.25">
      <c r="A13" t="s">
        <v>14</v>
      </c>
    </row>
    <row r="14" spans="1:10" x14ac:dyDescent="0.25">
      <c r="A14" t="s">
        <v>14</v>
      </c>
    </row>
    <row r="15" spans="1:10" x14ac:dyDescent="0.25"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24</v>
      </c>
      <c r="I15" t="s">
        <v>25</v>
      </c>
      <c r="J15" t="s">
        <v>26</v>
      </c>
    </row>
    <row r="16" spans="1:10" x14ac:dyDescent="0.25">
      <c r="B16" t="s">
        <v>15</v>
      </c>
      <c r="C16" t="s">
        <v>23</v>
      </c>
      <c r="D16" t="s">
        <v>23</v>
      </c>
      <c r="E16" t="s">
        <v>15</v>
      </c>
      <c r="F16" t="s">
        <v>15</v>
      </c>
      <c r="G16" t="s">
        <v>15</v>
      </c>
    </row>
    <row r="17" spans="2:10" x14ac:dyDescent="0.25">
      <c r="B17" s="27">
        <v>0</v>
      </c>
      <c r="C17" s="27">
        <v>0</v>
      </c>
      <c r="D17" s="27">
        <v>356</v>
      </c>
      <c r="E17" s="27">
        <v>0</v>
      </c>
      <c r="F17" s="27">
        <v>-2300</v>
      </c>
      <c r="G17" s="27">
        <v>80</v>
      </c>
      <c r="H17" s="34">
        <v>0</v>
      </c>
      <c r="I17" s="34">
        <v>0</v>
      </c>
      <c r="J17" s="34">
        <v>0</v>
      </c>
    </row>
    <row r="18" spans="2:10" s="37" customFormat="1" x14ac:dyDescent="0.25">
      <c r="B18" s="27">
        <v>1</v>
      </c>
      <c r="C18" s="27">
        <v>0</v>
      </c>
      <c r="D18" s="27">
        <v>0</v>
      </c>
      <c r="E18" s="27">
        <v>1</v>
      </c>
      <c r="F18" s="27">
        <v>-2300</v>
      </c>
      <c r="G18" s="27">
        <v>80</v>
      </c>
      <c r="H18" s="34">
        <v>1.8E-3</v>
      </c>
      <c r="I18" s="34">
        <v>1.8E-3</v>
      </c>
      <c r="J18" s="34">
        <v>0.35</v>
      </c>
    </row>
    <row r="19" spans="2:10" x14ac:dyDescent="0.25">
      <c r="B19" s="27">
        <v>30</v>
      </c>
      <c r="C19" s="27">
        <v>0</v>
      </c>
      <c r="D19" s="27">
        <v>356</v>
      </c>
      <c r="E19" s="27">
        <v>30</v>
      </c>
      <c r="F19" s="27">
        <v>-2300</v>
      </c>
      <c r="G19" s="27">
        <v>80</v>
      </c>
      <c r="H19" s="34">
        <v>5.3800000000000001E-2</v>
      </c>
      <c r="I19" s="34">
        <v>5.3800000000000001E-2</v>
      </c>
      <c r="J19" s="34">
        <v>0.35039999999999999</v>
      </c>
    </row>
    <row r="20" spans="2:10" x14ac:dyDescent="0.25">
      <c r="B20" s="27">
        <v>60</v>
      </c>
      <c r="C20" s="27">
        <v>0</v>
      </c>
      <c r="D20" s="27">
        <v>356</v>
      </c>
      <c r="E20" s="27">
        <v>60</v>
      </c>
      <c r="F20" s="27">
        <v>-2300</v>
      </c>
      <c r="G20" s="27">
        <v>80</v>
      </c>
      <c r="H20" s="34">
        <v>0.1075</v>
      </c>
      <c r="I20" s="34">
        <v>0.1075</v>
      </c>
      <c r="J20" s="34">
        <v>0.35160000000000002</v>
      </c>
    </row>
    <row r="21" spans="2:10" x14ac:dyDescent="0.25">
      <c r="B21" s="27">
        <v>90</v>
      </c>
      <c r="C21" s="27">
        <v>0</v>
      </c>
      <c r="D21" s="27">
        <v>356</v>
      </c>
      <c r="E21" s="27">
        <v>90</v>
      </c>
      <c r="F21" s="27">
        <v>-2300</v>
      </c>
      <c r="G21" s="27">
        <v>80</v>
      </c>
      <c r="H21" s="34">
        <v>0.1613</v>
      </c>
      <c r="I21" s="34">
        <v>0.1613</v>
      </c>
      <c r="J21" s="34">
        <v>0.35360000000000003</v>
      </c>
    </row>
    <row r="22" spans="2:10" x14ac:dyDescent="0.25">
      <c r="B22" s="27">
        <v>120</v>
      </c>
      <c r="C22" s="27">
        <v>0</v>
      </c>
      <c r="D22" s="27">
        <v>356</v>
      </c>
      <c r="E22" s="27">
        <v>120</v>
      </c>
      <c r="F22" s="27">
        <v>-2300</v>
      </c>
      <c r="G22" s="27">
        <v>80</v>
      </c>
      <c r="H22" s="34">
        <v>0.21510000000000001</v>
      </c>
      <c r="I22" s="34">
        <v>0.21510000000000001</v>
      </c>
      <c r="J22" s="34">
        <v>0.35639999999999999</v>
      </c>
    </row>
    <row r="23" spans="2:10" x14ac:dyDescent="0.25">
      <c r="B23" s="27">
        <v>150</v>
      </c>
      <c r="C23" s="27">
        <v>0</v>
      </c>
      <c r="D23" s="27">
        <v>356</v>
      </c>
      <c r="E23" s="27">
        <v>150</v>
      </c>
      <c r="F23" s="27">
        <v>-2300</v>
      </c>
      <c r="G23" s="27">
        <v>80</v>
      </c>
      <c r="H23" s="34">
        <v>0.26889999999999997</v>
      </c>
      <c r="I23" s="34">
        <v>0.26889999999999997</v>
      </c>
      <c r="J23" s="34">
        <v>0.36</v>
      </c>
    </row>
    <row r="24" spans="2:10" x14ac:dyDescent="0.25">
      <c r="B24" s="27">
        <v>180</v>
      </c>
      <c r="C24" s="27">
        <v>0</v>
      </c>
      <c r="D24" s="27">
        <v>356</v>
      </c>
      <c r="E24" s="27">
        <v>180</v>
      </c>
      <c r="F24" s="27">
        <v>-2300</v>
      </c>
      <c r="G24" s="27">
        <v>80</v>
      </c>
      <c r="H24" s="34">
        <v>0.3226</v>
      </c>
      <c r="I24" s="34">
        <v>0.3226</v>
      </c>
      <c r="J24" s="34">
        <v>0.36430000000000001</v>
      </c>
    </row>
    <row r="25" spans="2:10" x14ac:dyDescent="0.25">
      <c r="B25" s="27">
        <v>210</v>
      </c>
      <c r="C25" s="27">
        <v>0</v>
      </c>
      <c r="D25" s="27">
        <v>356</v>
      </c>
      <c r="E25" s="27">
        <v>210</v>
      </c>
      <c r="F25" s="27">
        <v>-2300</v>
      </c>
      <c r="G25" s="27">
        <v>80</v>
      </c>
      <c r="H25" s="34">
        <v>0.37640000000000001</v>
      </c>
      <c r="I25" s="34">
        <v>0.37640000000000001</v>
      </c>
      <c r="J25" s="34">
        <v>0.36940000000000001</v>
      </c>
    </row>
    <row r="26" spans="2:10" x14ac:dyDescent="0.25">
      <c r="B26" s="27">
        <v>240</v>
      </c>
      <c r="C26" s="27">
        <v>0</v>
      </c>
      <c r="D26" s="27">
        <v>356</v>
      </c>
      <c r="E26" s="27">
        <v>240</v>
      </c>
      <c r="F26" s="27">
        <v>-2300</v>
      </c>
      <c r="G26" s="27">
        <v>80</v>
      </c>
      <c r="H26" s="34">
        <v>0.43020000000000003</v>
      </c>
      <c r="I26" s="34">
        <v>0.43020000000000003</v>
      </c>
      <c r="J26" s="34">
        <v>0.37519999999999998</v>
      </c>
    </row>
    <row r="27" spans="2:10" x14ac:dyDescent="0.25">
      <c r="B27" s="27">
        <v>270</v>
      </c>
      <c r="C27" s="27">
        <v>0</v>
      </c>
      <c r="D27" s="27">
        <v>356</v>
      </c>
      <c r="E27" s="27">
        <v>270</v>
      </c>
      <c r="F27" s="27">
        <v>-2300</v>
      </c>
      <c r="G27" s="27">
        <v>80</v>
      </c>
      <c r="H27" s="34">
        <v>0.4839</v>
      </c>
      <c r="I27" s="34">
        <v>0.4839</v>
      </c>
      <c r="J27" s="34">
        <v>0.38169999999999998</v>
      </c>
    </row>
    <row r="28" spans="2:10" x14ac:dyDescent="0.25">
      <c r="B28" s="27">
        <v>300</v>
      </c>
      <c r="C28" s="27">
        <v>0</v>
      </c>
      <c r="D28" s="27">
        <v>356</v>
      </c>
      <c r="E28" s="27">
        <v>300</v>
      </c>
      <c r="F28" s="27">
        <v>-2300</v>
      </c>
      <c r="G28" s="27">
        <v>80</v>
      </c>
      <c r="H28" s="34">
        <v>0.53769999999999996</v>
      </c>
      <c r="I28" s="34">
        <v>0.53769999999999996</v>
      </c>
      <c r="J28" s="34">
        <v>0.38890000000000002</v>
      </c>
    </row>
    <row r="29" spans="2:10" x14ac:dyDescent="0.25">
      <c r="B29" s="27">
        <v>330</v>
      </c>
      <c r="C29" s="27">
        <v>0</v>
      </c>
      <c r="D29" s="27">
        <v>356</v>
      </c>
      <c r="E29" s="27">
        <v>330</v>
      </c>
      <c r="F29" s="27">
        <v>-2300</v>
      </c>
      <c r="G29" s="27">
        <v>80</v>
      </c>
      <c r="H29" s="34">
        <v>0.59150000000000003</v>
      </c>
      <c r="I29" s="34">
        <v>0.59150000000000003</v>
      </c>
      <c r="J29" s="34">
        <v>0.3967</v>
      </c>
    </row>
    <row r="30" spans="2:10" x14ac:dyDescent="0.25">
      <c r="B30" s="27">
        <v>360</v>
      </c>
      <c r="C30" s="27">
        <v>0</v>
      </c>
      <c r="D30" s="27">
        <v>356</v>
      </c>
      <c r="E30" s="27">
        <v>360</v>
      </c>
      <c r="F30" s="27">
        <v>-2300</v>
      </c>
      <c r="G30" s="27">
        <v>80</v>
      </c>
      <c r="H30" s="34">
        <v>0.6452</v>
      </c>
      <c r="I30" s="34">
        <v>0.6452</v>
      </c>
      <c r="J30" s="34">
        <v>0.4052</v>
      </c>
    </row>
    <row r="31" spans="2:10" x14ac:dyDescent="0.25">
      <c r="B31" s="27">
        <v>390</v>
      </c>
      <c r="C31" s="27">
        <v>0</v>
      </c>
      <c r="D31" s="27">
        <v>356</v>
      </c>
      <c r="E31" s="27">
        <v>390</v>
      </c>
      <c r="F31" s="27">
        <v>-2300</v>
      </c>
      <c r="G31" s="27">
        <v>80</v>
      </c>
      <c r="H31" s="34">
        <v>0.69899999999999995</v>
      </c>
      <c r="I31" s="34">
        <v>0.69899999999999995</v>
      </c>
      <c r="J31" s="34">
        <v>0.4143</v>
      </c>
    </row>
    <row r="32" spans="2:10" x14ac:dyDescent="0.25">
      <c r="B32" s="27">
        <v>420</v>
      </c>
      <c r="C32" s="27">
        <v>0</v>
      </c>
      <c r="D32" s="27">
        <v>356</v>
      </c>
      <c r="E32" s="27">
        <v>420</v>
      </c>
      <c r="F32" s="27">
        <v>-2300</v>
      </c>
      <c r="G32" s="27">
        <v>80</v>
      </c>
      <c r="H32" s="34">
        <v>0.75280000000000002</v>
      </c>
      <c r="I32" s="34">
        <v>0.75280000000000002</v>
      </c>
      <c r="J32" s="34">
        <v>0.42399999999999999</v>
      </c>
    </row>
    <row r="33" spans="2:10" x14ac:dyDescent="0.25">
      <c r="B33" s="27">
        <v>450</v>
      </c>
      <c r="C33" s="27">
        <v>0</v>
      </c>
      <c r="D33" s="27">
        <v>356</v>
      </c>
      <c r="E33" s="27">
        <v>450</v>
      </c>
      <c r="F33" s="27">
        <v>-2300</v>
      </c>
      <c r="G33" s="27">
        <v>80</v>
      </c>
      <c r="H33" s="34">
        <v>0.80659999999999998</v>
      </c>
      <c r="I33" s="34">
        <v>0.80659999999999998</v>
      </c>
      <c r="J33" s="34">
        <v>0.43419999999999997</v>
      </c>
    </row>
    <row r="34" spans="2:10" x14ac:dyDescent="0.25">
      <c r="B34" s="27">
        <v>480</v>
      </c>
      <c r="C34" s="27">
        <v>0</v>
      </c>
      <c r="D34" s="27">
        <v>356</v>
      </c>
      <c r="E34" s="27">
        <v>480</v>
      </c>
      <c r="F34" s="27">
        <v>-2300</v>
      </c>
      <c r="G34" s="27">
        <v>80</v>
      </c>
      <c r="H34" s="34">
        <v>0.86029999999999995</v>
      </c>
      <c r="I34" s="34">
        <v>0.86029999999999995</v>
      </c>
      <c r="J34" s="34">
        <v>0.4451</v>
      </c>
    </row>
    <row r="35" spans="2:10" x14ac:dyDescent="0.25">
      <c r="B35" s="27">
        <v>510</v>
      </c>
      <c r="C35" s="27">
        <v>0</v>
      </c>
      <c r="D35" s="27">
        <v>356</v>
      </c>
      <c r="E35" s="27">
        <v>510</v>
      </c>
      <c r="F35" s="27">
        <v>-2300</v>
      </c>
      <c r="G35" s="27">
        <v>80</v>
      </c>
      <c r="H35" s="34">
        <v>0.91410000000000002</v>
      </c>
      <c r="I35" s="34">
        <v>0.91410000000000002</v>
      </c>
      <c r="J35" s="34">
        <v>0.45639999999999997</v>
      </c>
    </row>
    <row r="36" spans="2:10" x14ac:dyDescent="0.25">
      <c r="B36" s="27">
        <v>540</v>
      </c>
      <c r="C36" s="27">
        <v>0</v>
      </c>
      <c r="D36" s="27">
        <v>356</v>
      </c>
      <c r="E36" s="27">
        <v>540</v>
      </c>
      <c r="F36" s="27">
        <v>-2300</v>
      </c>
      <c r="G36" s="27">
        <v>80</v>
      </c>
      <c r="H36" s="34">
        <v>0.96789999999999998</v>
      </c>
      <c r="I36" s="34">
        <v>0.96789999999999998</v>
      </c>
      <c r="J36" s="34">
        <v>0.46829999999999999</v>
      </c>
    </row>
    <row r="37" spans="2:10" x14ac:dyDescent="0.25">
      <c r="B37" s="27">
        <v>570</v>
      </c>
      <c r="C37" s="27">
        <v>0</v>
      </c>
      <c r="D37" s="27">
        <v>356</v>
      </c>
      <c r="E37" s="27">
        <v>570</v>
      </c>
      <c r="F37" s="27">
        <v>-2300</v>
      </c>
      <c r="G37" s="27">
        <v>80</v>
      </c>
      <c r="H37" s="34">
        <v>1.0216000000000001</v>
      </c>
      <c r="I37" s="34">
        <v>1.0216000000000001</v>
      </c>
      <c r="J37" s="34">
        <v>0.48060000000000003</v>
      </c>
    </row>
    <row r="38" spans="2:10" x14ac:dyDescent="0.25">
      <c r="B38" s="27">
        <v>600</v>
      </c>
      <c r="C38" s="27">
        <v>0</v>
      </c>
      <c r="D38" s="27">
        <v>356</v>
      </c>
      <c r="E38" s="27">
        <v>600</v>
      </c>
      <c r="F38" s="27">
        <v>-2300</v>
      </c>
      <c r="G38" s="27">
        <v>80</v>
      </c>
      <c r="H38" s="34">
        <v>1.0753999999999999</v>
      </c>
      <c r="I38" s="34">
        <v>1.0753999999999999</v>
      </c>
      <c r="J38" s="34">
        <v>0.49349999999999999</v>
      </c>
    </row>
    <row r="39" spans="2:10" x14ac:dyDescent="0.25">
      <c r="B39" s="27">
        <v>630</v>
      </c>
      <c r="C39" s="27">
        <v>0</v>
      </c>
      <c r="D39" s="27">
        <v>356</v>
      </c>
      <c r="E39" s="27">
        <v>630</v>
      </c>
      <c r="F39" s="27">
        <v>-2300</v>
      </c>
      <c r="G39" s="27">
        <v>80</v>
      </c>
      <c r="H39" s="34">
        <v>1.1292</v>
      </c>
      <c r="I39" s="34">
        <v>1.1292</v>
      </c>
      <c r="J39" s="34">
        <v>0.50680000000000003</v>
      </c>
    </row>
    <row r="40" spans="2:10" x14ac:dyDescent="0.25">
      <c r="B40" s="27">
        <v>660</v>
      </c>
      <c r="C40" s="27">
        <v>0</v>
      </c>
      <c r="D40" s="27">
        <v>356</v>
      </c>
      <c r="E40" s="27">
        <v>660</v>
      </c>
      <c r="F40" s="27">
        <v>-2300</v>
      </c>
      <c r="G40" s="27">
        <v>80</v>
      </c>
      <c r="H40" s="34">
        <v>1.1830000000000001</v>
      </c>
      <c r="I40" s="34">
        <v>1.1830000000000001</v>
      </c>
      <c r="J40" s="34">
        <v>0.52049999999999996</v>
      </c>
    </row>
    <row r="41" spans="2:10" x14ac:dyDescent="0.25">
      <c r="B41" s="27">
        <v>690</v>
      </c>
      <c r="C41" s="27">
        <v>0</v>
      </c>
      <c r="D41" s="27">
        <v>356</v>
      </c>
      <c r="E41" s="27">
        <v>690</v>
      </c>
      <c r="F41" s="27">
        <v>-2300</v>
      </c>
      <c r="G41" s="27">
        <v>80</v>
      </c>
      <c r="H41" s="34">
        <v>1.2366999999999999</v>
      </c>
      <c r="I41" s="34">
        <v>1.2366999999999999</v>
      </c>
      <c r="J41" s="34">
        <v>0.53480000000000005</v>
      </c>
    </row>
    <row r="42" spans="2:10" x14ac:dyDescent="0.25">
      <c r="B42" s="27">
        <v>720</v>
      </c>
      <c r="C42" s="27">
        <v>0</v>
      </c>
      <c r="D42" s="27">
        <v>356</v>
      </c>
      <c r="E42" s="27">
        <v>720</v>
      </c>
      <c r="F42" s="27">
        <v>-2300</v>
      </c>
      <c r="G42" s="27">
        <v>80</v>
      </c>
      <c r="H42" s="34">
        <v>1.2905</v>
      </c>
      <c r="I42" s="34">
        <v>1.2905</v>
      </c>
      <c r="J42" s="34">
        <v>0.5494</v>
      </c>
    </row>
    <row r="43" spans="2:10" x14ac:dyDescent="0.25">
      <c r="B43" s="27">
        <v>750</v>
      </c>
      <c r="C43" s="27">
        <v>0</v>
      </c>
      <c r="D43" s="27">
        <v>356</v>
      </c>
      <c r="E43" s="27">
        <v>750</v>
      </c>
      <c r="F43" s="27">
        <v>-2300</v>
      </c>
      <c r="G43" s="27">
        <v>80</v>
      </c>
      <c r="H43" s="34">
        <v>1.3443000000000001</v>
      </c>
      <c r="I43" s="34">
        <v>1.3443000000000001</v>
      </c>
      <c r="J43" s="34">
        <v>0.5645</v>
      </c>
    </row>
    <row r="44" spans="2:10" x14ac:dyDescent="0.25">
      <c r="B44" s="27">
        <v>780</v>
      </c>
      <c r="C44" s="27">
        <v>0</v>
      </c>
      <c r="D44" s="27">
        <v>356</v>
      </c>
      <c r="E44" s="27">
        <v>780</v>
      </c>
      <c r="F44" s="27">
        <v>-2300</v>
      </c>
      <c r="G44" s="27">
        <v>80</v>
      </c>
      <c r="H44" s="34">
        <v>1.3979999999999999</v>
      </c>
      <c r="I44" s="34">
        <v>1.3979999999999999</v>
      </c>
      <c r="J44" s="34">
        <v>0.57999999999999996</v>
      </c>
    </row>
    <row r="45" spans="2:10" x14ac:dyDescent="0.25">
      <c r="B45" s="27">
        <v>810</v>
      </c>
      <c r="C45" s="27">
        <v>0</v>
      </c>
      <c r="D45" s="27">
        <v>356</v>
      </c>
      <c r="E45" s="27">
        <v>810</v>
      </c>
      <c r="F45" s="27">
        <v>-2300</v>
      </c>
      <c r="G45" s="27">
        <v>80</v>
      </c>
      <c r="H45" s="34">
        <v>1.4518</v>
      </c>
      <c r="I45" s="34">
        <v>1.4518</v>
      </c>
      <c r="J45" s="34">
        <v>0.59599999999999997</v>
      </c>
    </row>
    <row r="46" spans="2:10" x14ac:dyDescent="0.25">
      <c r="B46" s="27">
        <v>840</v>
      </c>
      <c r="C46" s="27">
        <v>0</v>
      </c>
      <c r="D46" s="27">
        <v>356</v>
      </c>
      <c r="E46" s="27">
        <v>840</v>
      </c>
      <c r="F46" s="27">
        <v>-2300</v>
      </c>
      <c r="G46" s="27">
        <v>80</v>
      </c>
      <c r="H46" s="34">
        <v>1.5056</v>
      </c>
      <c r="I46" s="34">
        <v>1.5056</v>
      </c>
      <c r="J46" s="34">
        <v>0.61229999999999996</v>
      </c>
    </row>
    <row r="47" spans="2:10" x14ac:dyDescent="0.25">
      <c r="B47" s="27">
        <v>870</v>
      </c>
      <c r="C47" s="27">
        <v>0</v>
      </c>
      <c r="D47" s="27">
        <v>356</v>
      </c>
      <c r="E47" s="27">
        <v>870</v>
      </c>
      <c r="F47" s="27">
        <v>-2300</v>
      </c>
      <c r="G47" s="27">
        <v>80</v>
      </c>
      <c r="H47" s="34">
        <v>1.5593999999999999</v>
      </c>
      <c r="I47" s="34">
        <v>1.5593999999999999</v>
      </c>
      <c r="J47" s="34">
        <v>0.629</v>
      </c>
    </row>
    <row r="48" spans="2:10" x14ac:dyDescent="0.25">
      <c r="B48" s="27">
        <v>900</v>
      </c>
      <c r="C48" s="27">
        <v>0</v>
      </c>
      <c r="D48" s="27">
        <v>356</v>
      </c>
      <c r="E48" s="27">
        <v>900</v>
      </c>
      <c r="F48" s="27">
        <v>-2300</v>
      </c>
      <c r="G48" s="27">
        <v>80</v>
      </c>
      <c r="H48" s="34">
        <v>1.6131</v>
      </c>
      <c r="I48" s="34">
        <v>1.6131</v>
      </c>
      <c r="J48" s="34">
        <v>0.6462</v>
      </c>
    </row>
    <row r="49" spans="2:10" x14ac:dyDescent="0.25">
      <c r="B49" s="27">
        <v>930</v>
      </c>
      <c r="C49" s="27">
        <v>0</v>
      </c>
      <c r="D49" s="27">
        <v>356</v>
      </c>
      <c r="E49" s="27">
        <v>930</v>
      </c>
      <c r="F49" s="27">
        <v>-2300</v>
      </c>
      <c r="G49" s="27">
        <v>80</v>
      </c>
      <c r="H49" s="34">
        <v>1.6669</v>
      </c>
      <c r="I49" s="34">
        <v>1.6669</v>
      </c>
      <c r="J49" s="34">
        <v>0.66369999999999996</v>
      </c>
    </row>
    <row r="50" spans="2:10" x14ac:dyDescent="0.25">
      <c r="B50" s="27">
        <v>960</v>
      </c>
      <c r="C50" s="27">
        <v>0</v>
      </c>
      <c r="D50" s="27">
        <v>356</v>
      </c>
      <c r="E50" s="27">
        <v>960</v>
      </c>
      <c r="F50" s="27">
        <v>-2300</v>
      </c>
      <c r="G50" s="27">
        <v>80</v>
      </c>
      <c r="H50" s="34">
        <v>1.7206999999999999</v>
      </c>
      <c r="I50" s="34">
        <v>1.7206999999999999</v>
      </c>
      <c r="J50" s="34">
        <v>0.68159999999999998</v>
      </c>
    </row>
    <row r="51" spans="2:10" x14ac:dyDescent="0.25">
      <c r="B51" s="27">
        <v>990</v>
      </c>
      <c r="C51" s="27">
        <v>0</v>
      </c>
      <c r="D51" s="27">
        <v>356</v>
      </c>
      <c r="E51" s="27">
        <v>990</v>
      </c>
      <c r="F51" s="27">
        <v>-2300</v>
      </c>
      <c r="G51" s="27">
        <v>80</v>
      </c>
      <c r="H51" s="34">
        <v>1.7744</v>
      </c>
      <c r="I51" s="34">
        <v>1.7744</v>
      </c>
      <c r="J51" s="34">
        <v>0.69989999999999997</v>
      </c>
    </row>
    <row r="52" spans="2:10" x14ac:dyDescent="0.25">
      <c r="B52" s="27">
        <v>1020</v>
      </c>
      <c r="C52" s="27">
        <v>1.33</v>
      </c>
      <c r="D52" s="27">
        <v>356</v>
      </c>
      <c r="E52" s="27">
        <v>1020</v>
      </c>
      <c r="F52" s="27">
        <v>-2299.65</v>
      </c>
      <c r="G52" s="27">
        <v>79.98</v>
      </c>
      <c r="H52" s="34">
        <v>1.8278000000000001</v>
      </c>
      <c r="I52" s="34">
        <v>1.8281000000000001</v>
      </c>
      <c r="J52" s="34">
        <v>0.71970000000000001</v>
      </c>
    </row>
    <row r="53" spans="2:10" x14ac:dyDescent="0.25">
      <c r="B53" s="27">
        <v>1050</v>
      </c>
      <c r="C53" s="27">
        <v>3.33</v>
      </c>
      <c r="D53" s="27">
        <v>356</v>
      </c>
      <c r="E53" s="27">
        <v>1049.97</v>
      </c>
      <c r="F53" s="27">
        <v>-2298.44</v>
      </c>
      <c r="G53" s="27">
        <v>79.89</v>
      </c>
      <c r="H53" s="34">
        <v>1.8792</v>
      </c>
      <c r="I53" s="34">
        <v>1.8815999999999999</v>
      </c>
      <c r="J53" s="34">
        <v>0.74439999999999995</v>
      </c>
    </row>
    <row r="54" spans="2:10" x14ac:dyDescent="0.25">
      <c r="B54" s="27">
        <v>1080</v>
      </c>
      <c r="C54" s="27">
        <v>5.33</v>
      </c>
      <c r="D54" s="27">
        <v>356</v>
      </c>
      <c r="E54" s="27">
        <v>1079.8800000000001</v>
      </c>
      <c r="F54" s="27">
        <v>-2296.1799999999998</v>
      </c>
      <c r="G54" s="27">
        <v>79.73</v>
      </c>
      <c r="H54" s="34">
        <v>1.9286000000000001</v>
      </c>
      <c r="I54" s="34">
        <v>1.9349000000000001</v>
      </c>
      <c r="J54" s="34">
        <v>0.77429999999999999</v>
      </c>
    </row>
    <row r="55" spans="2:10" x14ac:dyDescent="0.25">
      <c r="B55" s="27">
        <v>1110</v>
      </c>
      <c r="C55" s="27">
        <v>7.33</v>
      </c>
      <c r="D55" s="27">
        <v>356</v>
      </c>
      <c r="E55" s="27">
        <v>1109.7</v>
      </c>
      <c r="F55" s="27">
        <v>-2292.88</v>
      </c>
      <c r="G55" s="27">
        <v>79.5</v>
      </c>
      <c r="H55" s="34">
        <v>1.9758</v>
      </c>
      <c r="I55" s="34">
        <v>1.9883</v>
      </c>
      <c r="J55" s="34">
        <v>0.80900000000000005</v>
      </c>
    </row>
    <row r="56" spans="2:10" x14ac:dyDescent="0.25">
      <c r="B56" s="27">
        <v>1140</v>
      </c>
      <c r="C56" s="27">
        <v>9.33</v>
      </c>
      <c r="D56" s="27">
        <v>356</v>
      </c>
      <c r="E56" s="27">
        <v>1139.3800000000001</v>
      </c>
      <c r="F56" s="27">
        <v>-2288.54</v>
      </c>
      <c r="G56" s="27">
        <v>79.2</v>
      </c>
      <c r="H56" s="34">
        <v>2.0207999999999999</v>
      </c>
      <c r="I56" s="34">
        <v>2.0421</v>
      </c>
      <c r="J56" s="34">
        <v>0.84840000000000004</v>
      </c>
    </row>
    <row r="57" spans="2:10" x14ac:dyDescent="0.25">
      <c r="B57" s="27">
        <v>1170</v>
      </c>
      <c r="C57" s="27">
        <v>11.33</v>
      </c>
      <c r="D57" s="27">
        <v>356</v>
      </c>
      <c r="E57" s="27">
        <v>1168.8900000000001</v>
      </c>
      <c r="F57" s="27">
        <v>-2283.1799999999998</v>
      </c>
      <c r="G57" s="27">
        <v>78.819999999999993</v>
      </c>
      <c r="H57" s="34">
        <v>2.0636000000000001</v>
      </c>
      <c r="I57" s="34">
        <v>2.0968</v>
      </c>
      <c r="J57" s="34">
        <v>0.8921</v>
      </c>
    </row>
    <row r="58" spans="2:10" x14ac:dyDescent="0.25">
      <c r="B58" s="27">
        <v>1200</v>
      </c>
      <c r="C58" s="27">
        <v>13.33</v>
      </c>
      <c r="D58" s="27">
        <v>356</v>
      </c>
      <c r="E58" s="27">
        <v>1198.2</v>
      </c>
      <c r="F58" s="27">
        <v>-2276.79</v>
      </c>
      <c r="G58" s="27">
        <v>78.38</v>
      </c>
      <c r="H58" s="34">
        <v>2.1042000000000001</v>
      </c>
      <c r="I58" s="34">
        <v>2.1528999999999998</v>
      </c>
      <c r="J58" s="34">
        <v>0.93959999999999999</v>
      </c>
    </row>
    <row r="59" spans="2:10" x14ac:dyDescent="0.25">
      <c r="B59" s="27">
        <v>1230</v>
      </c>
      <c r="C59" s="27">
        <v>15.33</v>
      </c>
      <c r="D59" s="27">
        <v>356</v>
      </c>
      <c r="E59" s="27">
        <v>1227.27</v>
      </c>
      <c r="F59" s="27">
        <v>-2269.38</v>
      </c>
      <c r="G59" s="27">
        <v>77.86</v>
      </c>
      <c r="H59" s="34">
        <v>2.1425999999999998</v>
      </c>
      <c r="I59" s="34">
        <v>2.2107999999999999</v>
      </c>
      <c r="J59" s="34">
        <v>0.99080000000000001</v>
      </c>
    </row>
    <row r="60" spans="2:10" x14ac:dyDescent="0.25">
      <c r="B60" s="27">
        <v>1260</v>
      </c>
      <c r="C60" s="27">
        <v>17.329999999999998</v>
      </c>
      <c r="D60" s="27">
        <v>356</v>
      </c>
      <c r="E60" s="27">
        <v>1256.05</v>
      </c>
      <c r="F60" s="27">
        <v>-2260.96</v>
      </c>
      <c r="G60" s="27">
        <v>77.27</v>
      </c>
      <c r="H60" s="34">
        <v>2.1789000000000001</v>
      </c>
      <c r="I60" s="34">
        <v>2.2713000000000001</v>
      </c>
      <c r="J60" s="34">
        <v>1.0450999999999999</v>
      </c>
    </row>
    <row r="61" spans="2:10" x14ac:dyDescent="0.25">
      <c r="B61" s="27">
        <v>1290</v>
      </c>
      <c r="C61" s="27">
        <v>19.329999999999998</v>
      </c>
      <c r="D61" s="27">
        <v>356</v>
      </c>
      <c r="E61" s="27">
        <v>1284.53</v>
      </c>
      <c r="F61" s="27">
        <v>-2251.5500000000002</v>
      </c>
      <c r="G61" s="27">
        <v>76.61</v>
      </c>
      <c r="H61" s="34">
        <v>2.2130000000000001</v>
      </c>
      <c r="I61" s="34">
        <v>2.3349000000000002</v>
      </c>
      <c r="J61" s="34">
        <v>1.1023000000000001</v>
      </c>
    </row>
    <row r="62" spans="2:10" x14ac:dyDescent="0.25">
      <c r="B62" s="27">
        <v>1320</v>
      </c>
      <c r="C62" s="27">
        <v>21.33</v>
      </c>
      <c r="D62" s="27">
        <v>356</v>
      </c>
      <c r="E62" s="27">
        <v>1312.66</v>
      </c>
      <c r="F62" s="27">
        <v>-2241.16</v>
      </c>
      <c r="G62" s="27">
        <v>75.89</v>
      </c>
      <c r="H62" s="34">
        <v>2.2450999999999999</v>
      </c>
      <c r="I62" s="34">
        <v>2.4024000000000001</v>
      </c>
      <c r="J62" s="34">
        <v>1.1619999999999999</v>
      </c>
    </row>
    <row r="63" spans="2:10" x14ac:dyDescent="0.25">
      <c r="B63" s="27">
        <v>1350</v>
      </c>
      <c r="C63" s="27">
        <v>23.33</v>
      </c>
      <c r="D63" s="27">
        <v>356</v>
      </c>
      <c r="E63" s="27">
        <v>1340.41</v>
      </c>
      <c r="F63" s="27">
        <v>-2229.79</v>
      </c>
      <c r="G63" s="27">
        <v>75.09</v>
      </c>
      <c r="H63" s="34">
        <v>2.2753000000000001</v>
      </c>
      <c r="I63" s="34">
        <v>2.4742000000000002</v>
      </c>
      <c r="J63" s="34">
        <v>1.224</v>
      </c>
    </row>
    <row r="64" spans="2:10" x14ac:dyDescent="0.25">
      <c r="B64" s="27">
        <v>1380</v>
      </c>
      <c r="C64" s="27">
        <v>25.33</v>
      </c>
      <c r="D64" s="27">
        <v>356</v>
      </c>
      <c r="E64" s="27">
        <v>1367.74</v>
      </c>
      <c r="F64" s="27">
        <v>-2217.46</v>
      </c>
      <c r="G64" s="27">
        <v>74.23</v>
      </c>
      <c r="H64" s="34">
        <v>2.3037000000000001</v>
      </c>
      <c r="I64" s="34">
        <v>2.5510999999999999</v>
      </c>
      <c r="J64" s="34">
        <v>1.288</v>
      </c>
    </row>
    <row r="65" spans="2:10" x14ac:dyDescent="0.25">
      <c r="B65" s="27">
        <v>1410</v>
      </c>
      <c r="C65" s="27">
        <v>27.33</v>
      </c>
      <c r="D65" s="27">
        <v>356</v>
      </c>
      <c r="E65" s="27">
        <v>1394.63</v>
      </c>
      <c r="F65" s="27">
        <v>-2204.1799999999998</v>
      </c>
      <c r="G65" s="27">
        <v>73.3</v>
      </c>
      <c r="H65" s="34">
        <v>2.3302999999999998</v>
      </c>
      <c r="I65" s="34">
        <v>2.6337000000000002</v>
      </c>
      <c r="J65" s="34">
        <v>1.3536999999999999</v>
      </c>
    </row>
    <row r="66" spans="2:10" x14ac:dyDescent="0.25">
      <c r="B66" s="27">
        <v>1440</v>
      </c>
      <c r="C66" s="27">
        <v>29.33</v>
      </c>
      <c r="D66" s="27">
        <v>356</v>
      </c>
      <c r="E66" s="27">
        <v>1421.03</v>
      </c>
      <c r="F66" s="27">
        <v>-2189.98</v>
      </c>
      <c r="G66" s="27">
        <v>72.31</v>
      </c>
      <c r="H66" s="34">
        <v>2.3553000000000002</v>
      </c>
      <c r="I66" s="34">
        <v>2.7223999999999999</v>
      </c>
      <c r="J66" s="34">
        <v>1.421</v>
      </c>
    </row>
    <row r="67" spans="2:10" x14ac:dyDescent="0.25">
      <c r="B67" s="27">
        <v>1470</v>
      </c>
      <c r="C67" s="27">
        <v>31.33</v>
      </c>
      <c r="D67" s="27">
        <v>356</v>
      </c>
      <c r="E67" s="27">
        <v>1446.93</v>
      </c>
      <c r="F67" s="27">
        <v>-2174.87</v>
      </c>
      <c r="G67" s="27">
        <v>71.25</v>
      </c>
      <c r="H67" s="34">
        <v>2.3788</v>
      </c>
      <c r="I67" s="34">
        <v>2.8178000000000001</v>
      </c>
      <c r="J67" s="34">
        <v>1.4896</v>
      </c>
    </row>
    <row r="68" spans="2:10" x14ac:dyDescent="0.25">
      <c r="B68" s="27">
        <v>1500</v>
      </c>
      <c r="C68" s="27">
        <v>33.33</v>
      </c>
      <c r="D68" s="27">
        <v>356</v>
      </c>
      <c r="E68" s="27">
        <v>1472.28</v>
      </c>
      <c r="F68" s="27">
        <v>-2158.87</v>
      </c>
      <c r="G68" s="27">
        <v>70.13</v>
      </c>
      <c r="H68" s="34">
        <v>2.4009999999999998</v>
      </c>
      <c r="I68" s="34">
        <v>2.9203000000000001</v>
      </c>
      <c r="J68" s="34">
        <v>1.5592999999999999</v>
      </c>
    </row>
    <row r="69" spans="2:10" x14ac:dyDescent="0.25">
      <c r="B69" s="27">
        <v>1530</v>
      </c>
      <c r="C69" s="27">
        <v>35.33</v>
      </c>
      <c r="D69" s="27">
        <v>356</v>
      </c>
      <c r="E69" s="27">
        <v>1497.05</v>
      </c>
      <c r="F69" s="27">
        <v>-2141.9899999999998</v>
      </c>
      <c r="G69" s="27">
        <v>68.95</v>
      </c>
      <c r="H69" s="34">
        <v>2.4220000000000002</v>
      </c>
      <c r="I69" s="34">
        <v>3.0301999999999998</v>
      </c>
      <c r="J69" s="34">
        <v>1.6298999999999999</v>
      </c>
    </row>
    <row r="70" spans="2:10" x14ac:dyDescent="0.25">
      <c r="B70" s="27">
        <v>1560</v>
      </c>
      <c r="C70" s="27">
        <v>37.33</v>
      </c>
      <c r="D70" s="27">
        <v>356</v>
      </c>
      <c r="E70" s="27">
        <v>1521.22</v>
      </c>
      <c r="F70" s="27">
        <v>-2124.2600000000002</v>
      </c>
      <c r="G70" s="27">
        <v>67.709999999999994</v>
      </c>
      <c r="H70" s="34">
        <v>2.4419</v>
      </c>
      <c r="I70" s="34">
        <v>3.1478000000000002</v>
      </c>
      <c r="J70" s="34">
        <v>1.7013</v>
      </c>
    </row>
    <row r="71" spans="2:10" x14ac:dyDescent="0.25">
      <c r="B71" s="27">
        <v>1590</v>
      </c>
      <c r="C71" s="27">
        <v>39.33</v>
      </c>
      <c r="D71" s="27">
        <v>356</v>
      </c>
      <c r="E71" s="27">
        <v>1544.75</v>
      </c>
      <c r="F71" s="27">
        <v>-2105.6999999999998</v>
      </c>
      <c r="G71" s="27">
        <v>66.41</v>
      </c>
      <c r="H71" s="34">
        <v>2.4609999999999999</v>
      </c>
      <c r="I71" s="34">
        <v>3.2734000000000001</v>
      </c>
      <c r="J71" s="34">
        <v>1.7734000000000001</v>
      </c>
    </row>
    <row r="72" spans="2:10" x14ac:dyDescent="0.25">
      <c r="B72" s="27">
        <v>1620</v>
      </c>
      <c r="C72" s="27">
        <v>41.33</v>
      </c>
      <c r="D72" s="27">
        <v>356</v>
      </c>
      <c r="E72" s="27">
        <v>1567.62</v>
      </c>
      <c r="F72" s="27">
        <v>-2086.34</v>
      </c>
      <c r="G72" s="27">
        <v>65.06</v>
      </c>
      <c r="H72" s="34">
        <v>2.4794</v>
      </c>
      <c r="I72" s="34">
        <v>3.4070999999999998</v>
      </c>
      <c r="J72" s="34">
        <v>1.8460000000000001</v>
      </c>
    </row>
    <row r="73" spans="2:10" x14ac:dyDescent="0.25">
      <c r="B73" s="27">
        <v>1650</v>
      </c>
      <c r="C73" s="27">
        <v>43.33</v>
      </c>
      <c r="D73" s="27">
        <v>356</v>
      </c>
      <c r="E73" s="27">
        <v>1589.79</v>
      </c>
      <c r="F73" s="27">
        <v>-2066.1799999999998</v>
      </c>
      <c r="G73" s="27">
        <v>63.65</v>
      </c>
      <c r="H73" s="34">
        <v>2.4971999999999999</v>
      </c>
      <c r="I73" s="34">
        <v>3.5489000000000002</v>
      </c>
      <c r="J73" s="34">
        <v>1.9189000000000001</v>
      </c>
    </row>
    <row r="74" spans="2:10" x14ac:dyDescent="0.25">
      <c r="B74" s="27">
        <v>1680</v>
      </c>
      <c r="C74" s="27">
        <v>45.33</v>
      </c>
      <c r="D74" s="27">
        <v>356</v>
      </c>
      <c r="E74" s="27">
        <v>1611.25</v>
      </c>
      <c r="F74" s="27">
        <v>-2045.27</v>
      </c>
      <c r="G74" s="27">
        <v>62.19</v>
      </c>
      <c r="H74" s="34">
        <v>2.5146999999999999</v>
      </c>
      <c r="I74" s="34">
        <v>3.6987999999999999</v>
      </c>
      <c r="J74" s="34">
        <v>1.9921</v>
      </c>
    </row>
    <row r="75" spans="2:10" x14ac:dyDescent="0.25">
      <c r="B75" s="27">
        <v>1710</v>
      </c>
      <c r="C75" s="27">
        <v>47.33</v>
      </c>
      <c r="D75" s="27">
        <v>356</v>
      </c>
      <c r="E75" s="27">
        <v>1631.97</v>
      </c>
      <c r="F75" s="27">
        <v>-2023.63</v>
      </c>
      <c r="G75" s="27">
        <v>60.67</v>
      </c>
      <c r="H75" s="34">
        <v>2.5318999999999998</v>
      </c>
      <c r="I75" s="34">
        <v>3.8567999999999998</v>
      </c>
      <c r="J75" s="34">
        <v>2.0653999999999999</v>
      </c>
    </row>
    <row r="76" spans="2:10" x14ac:dyDescent="0.25">
      <c r="B76" s="27">
        <v>1740</v>
      </c>
      <c r="C76" s="27">
        <v>49.33</v>
      </c>
      <c r="D76" s="27">
        <v>356</v>
      </c>
      <c r="E76" s="27">
        <v>1651.91</v>
      </c>
      <c r="F76" s="27">
        <v>-2001.27</v>
      </c>
      <c r="G76" s="27">
        <v>59.11</v>
      </c>
      <c r="H76" s="34">
        <v>2.5491000000000001</v>
      </c>
      <c r="I76" s="34">
        <v>4.0228000000000002</v>
      </c>
      <c r="J76" s="34">
        <v>2.1387999999999998</v>
      </c>
    </row>
    <row r="77" spans="2:10" x14ac:dyDescent="0.25">
      <c r="B77" s="27">
        <v>1770</v>
      </c>
      <c r="C77" s="27">
        <v>51.33</v>
      </c>
      <c r="D77" s="27">
        <v>356</v>
      </c>
      <c r="E77" s="27">
        <v>1671.06</v>
      </c>
      <c r="F77" s="27">
        <v>-1978.24</v>
      </c>
      <c r="G77" s="27">
        <v>57.5</v>
      </c>
      <c r="H77" s="34">
        <v>2.5663999999999998</v>
      </c>
      <c r="I77" s="34">
        <v>4.1966999999999999</v>
      </c>
      <c r="J77" s="34">
        <v>2.2121</v>
      </c>
    </row>
    <row r="78" spans="2:10" x14ac:dyDescent="0.25">
      <c r="B78" s="27">
        <v>1800</v>
      </c>
      <c r="C78" s="27">
        <v>53.33</v>
      </c>
      <c r="D78" s="27">
        <v>356</v>
      </c>
      <c r="E78" s="27">
        <v>1689.39</v>
      </c>
      <c r="F78" s="27">
        <v>-1954.55</v>
      </c>
      <c r="G78" s="27">
        <v>55.84</v>
      </c>
      <c r="H78" s="34">
        <v>2.5840000000000001</v>
      </c>
      <c r="I78" s="34">
        <v>4.3781999999999996</v>
      </c>
      <c r="J78" s="34">
        <v>2.2852999999999999</v>
      </c>
    </row>
    <row r="79" spans="2:10" x14ac:dyDescent="0.25">
      <c r="B79" s="27">
        <v>1830</v>
      </c>
      <c r="C79" s="27">
        <v>55.33</v>
      </c>
      <c r="D79" s="27">
        <v>356</v>
      </c>
      <c r="E79" s="27">
        <v>1706.89</v>
      </c>
      <c r="F79" s="27">
        <v>-1930.24</v>
      </c>
      <c r="G79" s="27">
        <v>54.14</v>
      </c>
      <c r="H79" s="34">
        <v>2.6019000000000001</v>
      </c>
      <c r="I79" s="34">
        <v>4.5671999999999997</v>
      </c>
      <c r="J79" s="34">
        <v>2.3582999999999998</v>
      </c>
    </row>
    <row r="80" spans="2:10" x14ac:dyDescent="0.25">
      <c r="B80" s="27">
        <v>1860</v>
      </c>
      <c r="C80" s="27">
        <v>57.33</v>
      </c>
      <c r="D80" s="27">
        <v>356</v>
      </c>
      <c r="E80" s="27">
        <v>1723.52</v>
      </c>
      <c r="F80" s="27">
        <v>-1905.33</v>
      </c>
      <c r="G80" s="27">
        <v>52.4</v>
      </c>
      <c r="H80" s="34">
        <v>2.6204999999999998</v>
      </c>
      <c r="I80" s="34">
        <v>4.7633000000000001</v>
      </c>
      <c r="J80" s="34">
        <v>2.431</v>
      </c>
    </row>
    <row r="81" spans="2:10" x14ac:dyDescent="0.25">
      <c r="B81" s="27">
        <v>1890</v>
      </c>
      <c r="C81" s="27">
        <v>59.33</v>
      </c>
      <c r="D81" s="27">
        <v>356</v>
      </c>
      <c r="E81" s="27">
        <v>1739.27</v>
      </c>
      <c r="F81" s="27">
        <v>-1879.86</v>
      </c>
      <c r="G81" s="27">
        <v>50.62</v>
      </c>
      <c r="H81" s="34">
        <v>2.6396999999999999</v>
      </c>
      <c r="I81" s="34">
        <v>4.9664000000000001</v>
      </c>
      <c r="J81" s="34">
        <v>2.5032999999999999</v>
      </c>
    </row>
    <row r="82" spans="2:10" x14ac:dyDescent="0.25">
      <c r="B82" s="27">
        <v>1920</v>
      </c>
      <c r="C82" s="27">
        <v>61.33</v>
      </c>
      <c r="D82" s="27">
        <v>356</v>
      </c>
      <c r="E82" s="27">
        <v>1754.12</v>
      </c>
      <c r="F82" s="27">
        <v>-1853.86</v>
      </c>
      <c r="G82" s="27">
        <v>48.8</v>
      </c>
      <c r="H82" s="34">
        <v>2.6596000000000002</v>
      </c>
      <c r="I82" s="34">
        <v>5.1760000000000002</v>
      </c>
      <c r="J82" s="34">
        <v>2.5752999999999999</v>
      </c>
    </row>
    <row r="83" spans="2:10" x14ac:dyDescent="0.25">
      <c r="B83" s="27">
        <v>1950</v>
      </c>
      <c r="C83" s="27">
        <v>63.33</v>
      </c>
      <c r="D83" s="27">
        <v>356</v>
      </c>
      <c r="E83" s="27">
        <v>1768.05</v>
      </c>
      <c r="F83" s="27">
        <v>-1827.36</v>
      </c>
      <c r="G83" s="27">
        <v>46.95</v>
      </c>
      <c r="H83" s="34">
        <v>2.6804999999999999</v>
      </c>
      <c r="I83" s="34">
        <v>5.3920000000000003</v>
      </c>
      <c r="J83" s="34">
        <v>2.6467999999999998</v>
      </c>
    </row>
    <row r="84" spans="2:10" x14ac:dyDescent="0.25">
      <c r="B84" s="27">
        <v>1980</v>
      </c>
      <c r="C84" s="27">
        <v>65.33</v>
      </c>
      <c r="D84" s="27">
        <v>356</v>
      </c>
      <c r="E84" s="27">
        <v>1781.04</v>
      </c>
      <c r="F84" s="27">
        <v>-1800.39</v>
      </c>
      <c r="G84" s="27">
        <v>45.06</v>
      </c>
      <c r="H84" s="34">
        <v>2.7023000000000001</v>
      </c>
      <c r="I84" s="34">
        <v>5.6139000000000001</v>
      </c>
      <c r="J84" s="34">
        <v>2.7178</v>
      </c>
    </row>
    <row r="85" spans="2:10" x14ac:dyDescent="0.25">
      <c r="B85" s="27">
        <v>2010</v>
      </c>
      <c r="C85" s="27">
        <v>67.33</v>
      </c>
      <c r="D85" s="27">
        <v>356</v>
      </c>
      <c r="E85" s="27">
        <v>1793.09</v>
      </c>
      <c r="F85" s="27">
        <v>-1772.98</v>
      </c>
      <c r="G85" s="27">
        <v>43.15</v>
      </c>
      <c r="H85" s="34">
        <v>2.7250999999999999</v>
      </c>
      <c r="I85" s="34">
        <v>5.8414999999999999</v>
      </c>
      <c r="J85" s="34">
        <v>2.7883</v>
      </c>
    </row>
    <row r="86" spans="2:10" x14ac:dyDescent="0.25">
      <c r="B86" s="27">
        <v>2040</v>
      </c>
      <c r="C86" s="27">
        <v>69.33</v>
      </c>
      <c r="D86" s="27">
        <v>356</v>
      </c>
      <c r="E86" s="27">
        <v>1804.16</v>
      </c>
      <c r="F86" s="27">
        <v>-1745.17</v>
      </c>
      <c r="G86" s="27">
        <v>41.2</v>
      </c>
      <c r="H86" s="34">
        <v>2.7490000000000001</v>
      </c>
      <c r="I86" s="34">
        <v>6.0743</v>
      </c>
      <c r="J86" s="34">
        <v>2.8580999999999999</v>
      </c>
    </row>
    <row r="87" spans="2:10" x14ac:dyDescent="0.25">
      <c r="B87" s="27">
        <v>2070</v>
      </c>
      <c r="C87" s="27">
        <v>71.33</v>
      </c>
      <c r="D87" s="27">
        <v>356</v>
      </c>
      <c r="E87" s="27">
        <v>1814.26</v>
      </c>
      <c r="F87" s="27">
        <v>-1716.99</v>
      </c>
      <c r="G87" s="27">
        <v>39.229999999999997</v>
      </c>
      <c r="H87" s="34">
        <v>2.7740999999999998</v>
      </c>
      <c r="I87" s="34">
        <v>6.3120000000000003</v>
      </c>
      <c r="J87" s="34">
        <v>2.9274</v>
      </c>
    </row>
    <row r="88" spans="2:10" x14ac:dyDescent="0.25">
      <c r="B88" s="27">
        <v>2100</v>
      </c>
      <c r="C88" s="27">
        <v>73.33</v>
      </c>
      <c r="D88" s="27">
        <v>356</v>
      </c>
      <c r="E88" s="27">
        <v>1823.37</v>
      </c>
      <c r="F88" s="27">
        <v>-1688.48</v>
      </c>
      <c r="G88" s="27">
        <v>37.24</v>
      </c>
      <c r="H88" s="34">
        <v>2.8003</v>
      </c>
      <c r="I88" s="34">
        <v>6.5542999999999996</v>
      </c>
      <c r="J88" s="34">
        <v>2.996</v>
      </c>
    </row>
    <row r="89" spans="2:10" x14ac:dyDescent="0.25">
      <c r="B89" s="27">
        <v>2130</v>
      </c>
      <c r="C89" s="27">
        <v>75.33</v>
      </c>
      <c r="D89" s="27">
        <v>356</v>
      </c>
      <c r="E89" s="27">
        <v>1831.47</v>
      </c>
      <c r="F89" s="27">
        <v>-1659.66</v>
      </c>
      <c r="G89" s="27">
        <v>35.22</v>
      </c>
      <c r="H89" s="34">
        <v>2.8275999999999999</v>
      </c>
      <c r="I89" s="34">
        <v>6.8007</v>
      </c>
      <c r="J89" s="34">
        <v>3.0640000000000001</v>
      </c>
    </row>
    <row r="90" spans="2:10" x14ac:dyDescent="0.25">
      <c r="B90" s="27">
        <v>2160</v>
      </c>
      <c r="C90" s="27">
        <v>77.33</v>
      </c>
      <c r="D90" s="27">
        <v>356</v>
      </c>
      <c r="E90" s="27">
        <v>1838.56</v>
      </c>
      <c r="F90" s="27">
        <v>-1630.59</v>
      </c>
      <c r="G90" s="27">
        <v>33.19</v>
      </c>
      <c r="H90" s="34">
        <v>2.8561000000000001</v>
      </c>
      <c r="I90" s="34">
        <v>7.0510000000000002</v>
      </c>
      <c r="J90" s="34">
        <v>3.1313</v>
      </c>
    </row>
    <row r="91" spans="2:10" x14ac:dyDescent="0.25">
      <c r="B91" s="27">
        <v>2190</v>
      </c>
      <c r="C91" s="27">
        <v>79.33</v>
      </c>
      <c r="D91" s="27">
        <v>356</v>
      </c>
      <c r="E91" s="27">
        <v>1844.63</v>
      </c>
      <c r="F91" s="27">
        <v>-1601.28</v>
      </c>
      <c r="G91" s="27">
        <v>31.14</v>
      </c>
      <c r="H91" s="34">
        <v>2.8856000000000002</v>
      </c>
      <c r="I91" s="34">
        <v>7.3045999999999998</v>
      </c>
      <c r="J91" s="34">
        <v>3.1979000000000002</v>
      </c>
    </row>
    <row r="92" spans="2:10" x14ac:dyDescent="0.25">
      <c r="B92" s="27">
        <v>2220</v>
      </c>
      <c r="C92" s="27">
        <v>81.33</v>
      </c>
      <c r="D92" s="27">
        <v>356</v>
      </c>
      <c r="E92" s="27">
        <v>1849.66</v>
      </c>
      <c r="F92" s="27">
        <v>-1571.78</v>
      </c>
      <c r="G92" s="27">
        <v>29.08</v>
      </c>
      <c r="H92" s="34">
        <v>2.9163000000000001</v>
      </c>
      <c r="I92" s="34">
        <v>7.5612000000000004</v>
      </c>
      <c r="J92" s="34">
        <v>3.2637999999999998</v>
      </c>
    </row>
    <row r="93" spans="2:10" x14ac:dyDescent="0.25">
      <c r="B93" s="27">
        <v>2250</v>
      </c>
      <c r="C93" s="27">
        <v>83.33</v>
      </c>
      <c r="D93" s="27">
        <v>356</v>
      </c>
      <c r="E93" s="27">
        <v>1853.67</v>
      </c>
      <c r="F93" s="27">
        <v>-1542.12</v>
      </c>
      <c r="G93" s="27">
        <v>27</v>
      </c>
      <c r="H93" s="34">
        <v>2.9479000000000002</v>
      </c>
      <c r="I93" s="34">
        <v>7.8205</v>
      </c>
      <c r="J93" s="34">
        <v>3.3290000000000002</v>
      </c>
    </row>
    <row r="94" spans="2:10" x14ac:dyDescent="0.25">
      <c r="B94" s="27">
        <v>2280</v>
      </c>
      <c r="C94" s="27">
        <v>85</v>
      </c>
      <c r="D94" s="27">
        <v>356</v>
      </c>
      <c r="E94" s="27">
        <v>1856.72</v>
      </c>
      <c r="F94" s="27">
        <v>-1512.35</v>
      </c>
      <c r="G94" s="27">
        <v>24.92</v>
      </c>
      <c r="H94" s="34">
        <v>2.9916</v>
      </c>
      <c r="I94" s="34">
        <v>8.0820000000000007</v>
      </c>
      <c r="J94" s="34">
        <v>3.3839000000000001</v>
      </c>
    </row>
    <row r="95" spans="2:10" x14ac:dyDescent="0.25">
      <c r="B95" s="27">
        <v>2310</v>
      </c>
      <c r="C95" s="27">
        <v>85</v>
      </c>
      <c r="D95" s="27">
        <v>356</v>
      </c>
      <c r="E95" s="27">
        <v>1859.33</v>
      </c>
      <c r="F95" s="27">
        <v>-1482.54</v>
      </c>
      <c r="G95" s="27">
        <v>22.84</v>
      </c>
      <c r="H95" s="34">
        <v>3.0924</v>
      </c>
      <c r="I95" s="34">
        <v>8.3452999999999999</v>
      </c>
      <c r="J95" s="34">
        <v>3.3892000000000002</v>
      </c>
    </row>
    <row r="96" spans="2:10" x14ac:dyDescent="0.25">
      <c r="B96" s="27">
        <v>2325</v>
      </c>
      <c r="C96" s="27">
        <v>85</v>
      </c>
      <c r="D96" s="27">
        <v>356</v>
      </c>
      <c r="E96" s="27">
        <v>1860.64</v>
      </c>
      <c r="F96" s="27">
        <v>-1467.63</v>
      </c>
      <c r="G96" s="27">
        <v>21.8</v>
      </c>
      <c r="H96" s="34">
        <v>3.1432000000000002</v>
      </c>
      <c r="I96" s="34">
        <v>8.4773999999999994</v>
      </c>
      <c r="J96" s="34">
        <v>3.3919999999999999</v>
      </c>
    </row>
  </sheetData>
  <sheetProtection password="DD1B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04"/>
  <sheetViews>
    <sheetView workbookViewId="0"/>
  </sheetViews>
  <sheetFormatPr defaultRowHeight="15" x14ac:dyDescent="0.25"/>
  <sheetData>
    <row r="1" spans="1:15" x14ac:dyDescent="0.25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</row>
    <row r="2" spans="1:15" x14ac:dyDescent="0.25">
      <c r="A2" t="s">
        <v>75</v>
      </c>
    </row>
    <row r="3" spans="1:15" x14ac:dyDescent="0.25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  <c r="F3" s="10" t="s">
        <v>86</v>
      </c>
      <c r="G3" s="10" t="s">
        <v>87</v>
      </c>
      <c r="H3" s="10" t="s">
        <v>88</v>
      </c>
      <c r="I3" s="10" t="s">
        <v>89</v>
      </c>
      <c r="J3" s="10" t="s">
        <v>90</v>
      </c>
      <c r="K3" t="s">
        <v>91</v>
      </c>
      <c r="L3" t="s">
        <v>92</v>
      </c>
      <c r="M3" s="25" t="s">
        <v>109</v>
      </c>
      <c r="N3" s="25"/>
      <c r="O3" s="25" t="s">
        <v>110</v>
      </c>
    </row>
    <row r="4" spans="1:15" x14ac:dyDescent="0.25">
      <c r="A4" s="10" t="s">
        <v>15</v>
      </c>
      <c r="B4" s="10" t="s">
        <v>93</v>
      </c>
      <c r="C4" s="10" t="s">
        <v>93</v>
      </c>
      <c r="D4" s="10" t="s">
        <v>93</v>
      </c>
      <c r="E4" s="10" t="s">
        <v>93</v>
      </c>
      <c r="F4" s="10" t="s">
        <v>93</v>
      </c>
      <c r="G4" s="10" t="s">
        <v>93</v>
      </c>
      <c r="H4" s="10" t="s">
        <v>93</v>
      </c>
      <c r="I4" s="10" t="s">
        <v>95</v>
      </c>
      <c r="J4" s="10" t="s">
        <v>93</v>
      </c>
      <c r="K4" t="s">
        <v>94</v>
      </c>
      <c r="L4" t="s">
        <v>94</v>
      </c>
      <c r="M4" s="25" t="s">
        <v>15</v>
      </c>
      <c r="N4" s="25"/>
      <c r="O4" s="25"/>
    </row>
    <row r="5" spans="1:15" x14ac:dyDescent="0.25">
      <c r="A5" s="37">
        <v>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-2300</v>
      </c>
      <c r="H5" s="27">
        <v>80</v>
      </c>
      <c r="I5" s="27">
        <v>178.00800000000001</v>
      </c>
      <c r="J5" s="27">
        <v>2301.39</v>
      </c>
      <c r="K5" s="34">
        <v>0</v>
      </c>
      <c r="L5" s="34">
        <v>0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1314.47316410502</v>
      </c>
    </row>
    <row r="6" spans="1:15" x14ac:dyDescent="0.25">
      <c r="A6" s="37">
        <v>1</v>
      </c>
      <c r="B6" s="27">
        <v>1</v>
      </c>
      <c r="C6" s="27">
        <v>0</v>
      </c>
      <c r="D6" s="27">
        <v>0</v>
      </c>
      <c r="E6" s="27">
        <v>1</v>
      </c>
      <c r="F6" s="27">
        <v>1</v>
      </c>
      <c r="G6" s="27">
        <v>-2300</v>
      </c>
      <c r="H6" s="27">
        <v>80</v>
      </c>
      <c r="I6" s="27">
        <v>178.00800000000001</v>
      </c>
      <c r="J6" s="27">
        <v>2301.39</v>
      </c>
      <c r="K6" s="34">
        <v>1.6999999999999999E-3</v>
      </c>
      <c r="L6" s="34">
        <v>1.8E-3</v>
      </c>
      <c r="M6" s="26">
        <f t="shared" si="0"/>
        <v>0.76196281621456874</v>
      </c>
      <c r="N6" s="27"/>
      <c r="O6" s="27">
        <f t="shared" si="1"/>
        <v>1314.457048960385</v>
      </c>
    </row>
    <row r="7" spans="1:15" x14ac:dyDescent="0.25">
      <c r="A7" s="37">
        <v>30</v>
      </c>
      <c r="B7" s="27">
        <v>30</v>
      </c>
      <c r="C7" s="27">
        <v>0</v>
      </c>
      <c r="D7" s="27">
        <v>0</v>
      </c>
      <c r="E7" s="27">
        <v>30</v>
      </c>
      <c r="F7" s="27">
        <v>30</v>
      </c>
      <c r="G7" s="27">
        <v>-2300</v>
      </c>
      <c r="H7" s="27">
        <v>80</v>
      </c>
      <c r="I7" s="27">
        <v>178.00800000000001</v>
      </c>
      <c r="J7" s="27">
        <v>2301.39</v>
      </c>
      <c r="K7" s="34">
        <v>5.3699999999999998E-2</v>
      </c>
      <c r="L7" s="34">
        <v>5.3800000000000001E-2</v>
      </c>
      <c r="M7" s="26">
        <f t="shared" si="0"/>
        <v>0.76196281621456874</v>
      </c>
      <c r="N7" s="27"/>
      <c r="O7" s="27">
        <f t="shared" si="1"/>
        <v>1299.5411155567992</v>
      </c>
    </row>
    <row r="8" spans="1:15" x14ac:dyDescent="0.25">
      <c r="A8" s="37">
        <v>60</v>
      </c>
      <c r="B8" s="27">
        <v>60</v>
      </c>
      <c r="C8" s="27">
        <v>0</v>
      </c>
      <c r="D8" s="27">
        <v>0</v>
      </c>
      <c r="E8" s="27">
        <v>60</v>
      </c>
      <c r="F8" s="27">
        <v>60</v>
      </c>
      <c r="G8" s="27">
        <v>-2300</v>
      </c>
      <c r="H8" s="27">
        <v>80</v>
      </c>
      <c r="I8" s="27">
        <v>178.00800000000001</v>
      </c>
      <c r="J8" s="27">
        <v>2301.39</v>
      </c>
      <c r="K8" s="34">
        <v>0.1074</v>
      </c>
      <c r="L8" s="34">
        <v>0.1075</v>
      </c>
      <c r="M8" s="26">
        <f t="shared" si="0"/>
        <v>0.76196281621456874</v>
      </c>
      <c r="N8" s="27"/>
      <c r="O8" s="27">
        <f t="shared" si="1"/>
        <v>1257.6738372897596</v>
      </c>
    </row>
    <row r="9" spans="1:15" x14ac:dyDescent="0.25">
      <c r="A9" s="37">
        <v>90</v>
      </c>
      <c r="B9" s="27">
        <v>90</v>
      </c>
      <c r="C9" s="27">
        <v>0</v>
      </c>
      <c r="D9" s="27">
        <v>0</v>
      </c>
      <c r="E9" s="27">
        <v>2325</v>
      </c>
      <c r="F9" s="27">
        <v>1860.64</v>
      </c>
      <c r="G9" s="27">
        <v>-1467.63</v>
      </c>
      <c r="H9" s="27">
        <v>21.8</v>
      </c>
      <c r="I9" s="27">
        <v>179.149</v>
      </c>
      <c r="J9" s="27">
        <v>2299.91</v>
      </c>
      <c r="K9" s="34">
        <v>0.29099999999999998</v>
      </c>
      <c r="L9" s="34">
        <v>4.0087000000000002</v>
      </c>
      <c r="M9" s="26">
        <f t="shared" si="0"/>
        <v>0.76196281621456874</v>
      </c>
      <c r="N9" s="27"/>
      <c r="O9" s="27">
        <f t="shared" si="1"/>
        <v>162.16705033829101</v>
      </c>
    </row>
    <row r="10" spans="1:15" x14ac:dyDescent="0.25">
      <c r="A10" s="37">
        <v>120</v>
      </c>
      <c r="B10" s="27">
        <v>120</v>
      </c>
      <c r="C10" s="27">
        <v>0</v>
      </c>
      <c r="D10" s="27">
        <v>0</v>
      </c>
      <c r="E10" s="27">
        <v>2325</v>
      </c>
      <c r="F10" s="27">
        <v>1860.64</v>
      </c>
      <c r="G10" s="27">
        <v>-1467.63</v>
      </c>
      <c r="H10" s="27">
        <v>21.8</v>
      </c>
      <c r="I10" s="27">
        <v>179.149</v>
      </c>
      <c r="J10" s="27">
        <v>2276.89</v>
      </c>
      <c r="K10" s="34">
        <v>0.30570000000000003</v>
      </c>
      <c r="L10" s="34">
        <v>4.0148000000000001</v>
      </c>
      <c r="M10" s="26">
        <f t="shared" si="0"/>
        <v>0.76196281621456874</v>
      </c>
      <c r="N10" s="27"/>
      <c r="O10" s="27">
        <f t="shared" si="1"/>
        <v>160.26148286965494</v>
      </c>
    </row>
    <row r="11" spans="1:15" x14ac:dyDescent="0.25">
      <c r="A11" s="37">
        <v>150</v>
      </c>
      <c r="B11" s="27">
        <v>150</v>
      </c>
      <c r="C11" s="27">
        <v>0</v>
      </c>
      <c r="D11" s="27">
        <v>0</v>
      </c>
      <c r="E11" s="27">
        <v>2325</v>
      </c>
      <c r="F11" s="27">
        <v>1860.64</v>
      </c>
      <c r="G11" s="27">
        <v>-1467.63</v>
      </c>
      <c r="H11" s="27">
        <v>21.8</v>
      </c>
      <c r="I11" s="27">
        <v>179.149</v>
      </c>
      <c r="J11" s="27">
        <v>2254.04</v>
      </c>
      <c r="K11" s="34">
        <v>0.32440000000000002</v>
      </c>
      <c r="L11" s="34">
        <v>4.0209000000000001</v>
      </c>
      <c r="M11" s="26">
        <f t="shared" si="0"/>
        <v>0.76196281621456874</v>
      </c>
      <c r="N11" s="27"/>
      <c r="O11" s="27">
        <f t="shared" si="1"/>
        <v>158.36023672022921</v>
      </c>
    </row>
    <row r="12" spans="1:15" x14ac:dyDescent="0.25">
      <c r="A12" s="37">
        <v>180</v>
      </c>
      <c r="B12" s="27">
        <v>180</v>
      </c>
      <c r="C12" s="27">
        <v>0</v>
      </c>
      <c r="D12" s="27">
        <v>0</v>
      </c>
      <c r="E12" s="27">
        <v>2325</v>
      </c>
      <c r="F12" s="27">
        <v>1860.64</v>
      </c>
      <c r="G12" s="27">
        <v>-1467.63</v>
      </c>
      <c r="H12" s="27">
        <v>21.8</v>
      </c>
      <c r="I12" s="27">
        <v>179.149</v>
      </c>
      <c r="J12" s="27">
        <v>2231.36</v>
      </c>
      <c r="K12" s="34">
        <v>0.34689999999999999</v>
      </c>
      <c r="L12" s="34">
        <v>4.0267999999999997</v>
      </c>
      <c r="M12" s="26">
        <f t="shared" si="0"/>
        <v>0.76196281621456874</v>
      </c>
      <c r="N12" s="27"/>
      <c r="O12" s="27">
        <f t="shared" si="1"/>
        <v>156.47001541723932</v>
      </c>
    </row>
    <row r="13" spans="1:15" x14ac:dyDescent="0.25">
      <c r="A13" s="37">
        <v>210</v>
      </c>
      <c r="B13" s="27">
        <v>210</v>
      </c>
      <c r="C13" s="27">
        <v>0</v>
      </c>
      <c r="D13" s="27">
        <v>0</v>
      </c>
      <c r="E13" s="27">
        <v>2325</v>
      </c>
      <c r="F13" s="27">
        <v>1860.64</v>
      </c>
      <c r="G13" s="27">
        <v>-1467.63</v>
      </c>
      <c r="H13" s="27">
        <v>21.8</v>
      </c>
      <c r="I13" s="27">
        <v>179.149</v>
      </c>
      <c r="J13" s="27">
        <v>2208.85</v>
      </c>
      <c r="K13" s="34">
        <v>0.3725</v>
      </c>
      <c r="L13" s="34">
        <v>4.0327000000000002</v>
      </c>
      <c r="M13" s="26">
        <f t="shared" si="0"/>
        <v>0.76196281621456874</v>
      </c>
      <c r="N13" s="27"/>
      <c r="O13" s="27">
        <f t="shared" si="1"/>
        <v>154.58367279839891</v>
      </c>
    </row>
    <row r="14" spans="1:15" x14ac:dyDescent="0.25">
      <c r="A14" s="37">
        <v>240</v>
      </c>
      <c r="B14" s="27">
        <v>240</v>
      </c>
      <c r="C14" s="27">
        <v>0</v>
      </c>
      <c r="D14" s="27">
        <v>0</v>
      </c>
      <c r="E14" s="27">
        <v>2325</v>
      </c>
      <c r="F14" s="27">
        <v>1860.64</v>
      </c>
      <c r="G14" s="27">
        <v>-1467.63</v>
      </c>
      <c r="H14" s="27">
        <v>21.8</v>
      </c>
      <c r="I14" s="27">
        <v>179.149</v>
      </c>
      <c r="J14" s="27">
        <v>2186.5300000000002</v>
      </c>
      <c r="K14" s="34">
        <v>0.40089999999999998</v>
      </c>
      <c r="L14" s="34">
        <v>4.0384000000000002</v>
      </c>
      <c r="M14" s="26">
        <f t="shared" si="0"/>
        <v>0.76196281621456874</v>
      </c>
      <c r="N14" s="27"/>
      <c r="O14" s="27">
        <f t="shared" si="1"/>
        <v>152.70952665024777</v>
      </c>
    </row>
    <row r="15" spans="1:15" x14ac:dyDescent="0.25">
      <c r="A15" s="37">
        <v>270</v>
      </c>
      <c r="B15" s="27">
        <v>270</v>
      </c>
      <c r="C15" s="27">
        <v>0</v>
      </c>
      <c r="D15" s="27">
        <v>0</v>
      </c>
      <c r="E15" s="27">
        <v>2325</v>
      </c>
      <c r="F15" s="27">
        <v>1860.64</v>
      </c>
      <c r="G15" s="27">
        <v>-1467.63</v>
      </c>
      <c r="H15" s="27">
        <v>21.8</v>
      </c>
      <c r="I15" s="27">
        <v>179.149</v>
      </c>
      <c r="J15" s="27">
        <v>2164.38</v>
      </c>
      <c r="K15" s="34">
        <v>0.43169999999999997</v>
      </c>
      <c r="L15" s="34">
        <v>4.0439999999999996</v>
      </c>
      <c r="M15" s="26">
        <f t="shared" si="0"/>
        <v>0.76196281621456874</v>
      </c>
      <c r="N15" s="27"/>
      <c r="O15" s="27">
        <f t="shared" si="1"/>
        <v>150.84227975608178</v>
      </c>
    </row>
    <row r="16" spans="1:15" x14ac:dyDescent="0.25">
      <c r="A16" s="37">
        <v>300</v>
      </c>
      <c r="B16" s="27">
        <v>300</v>
      </c>
      <c r="C16" s="27">
        <v>0</v>
      </c>
      <c r="D16" s="27">
        <v>0</v>
      </c>
      <c r="E16" s="27">
        <v>2325</v>
      </c>
      <c r="F16" s="27">
        <v>1860.64</v>
      </c>
      <c r="G16" s="27">
        <v>-1467.63</v>
      </c>
      <c r="H16" s="27">
        <v>21.8</v>
      </c>
      <c r="I16" s="27">
        <v>179.149</v>
      </c>
      <c r="J16" s="27">
        <v>2142.4299999999998</v>
      </c>
      <c r="K16" s="34">
        <v>0.4647</v>
      </c>
      <c r="L16" s="34">
        <v>4.0495000000000001</v>
      </c>
      <c r="M16" s="26">
        <f t="shared" si="0"/>
        <v>0.76196281621456874</v>
      </c>
      <c r="N16" s="27"/>
      <c r="O16" s="27">
        <f t="shared" si="1"/>
        <v>148.98339665308583</v>
      </c>
    </row>
    <row r="17" spans="1:15" x14ac:dyDescent="0.25">
      <c r="A17" s="37">
        <v>330</v>
      </c>
      <c r="B17" s="27">
        <v>330</v>
      </c>
      <c r="C17" s="27">
        <v>0</v>
      </c>
      <c r="D17" s="27">
        <v>0</v>
      </c>
      <c r="E17" s="27">
        <v>2325</v>
      </c>
      <c r="F17" s="27">
        <v>1860.64</v>
      </c>
      <c r="G17" s="27">
        <v>-1467.63</v>
      </c>
      <c r="H17" s="27">
        <v>21.8</v>
      </c>
      <c r="I17" s="27">
        <v>179.149</v>
      </c>
      <c r="J17" s="27">
        <v>2120.6799999999998</v>
      </c>
      <c r="K17" s="34">
        <v>0.4995</v>
      </c>
      <c r="L17" s="34">
        <v>4.0548000000000002</v>
      </c>
      <c r="M17" s="26">
        <f t="shared" si="0"/>
        <v>0.76196281621456874</v>
      </c>
      <c r="N17" s="27"/>
      <c r="O17" s="27">
        <f t="shared" si="1"/>
        <v>147.13679119715061</v>
      </c>
    </row>
    <row r="18" spans="1:15" x14ac:dyDescent="0.25">
      <c r="A18" s="37">
        <v>360</v>
      </c>
      <c r="B18" s="27">
        <v>360</v>
      </c>
      <c r="C18" s="27">
        <v>0</v>
      </c>
      <c r="D18" s="27">
        <v>0</v>
      </c>
      <c r="E18" s="27">
        <v>2325</v>
      </c>
      <c r="F18" s="27">
        <v>1860.64</v>
      </c>
      <c r="G18" s="27">
        <v>-1467.63</v>
      </c>
      <c r="H18" s="27">
        <v>21.8</v>
      </c>
      <c r="I18" s="27">
        <v>179.149</v>
      </c>
      <c r="J18" s="27">
        <v>2099.13</v>
      </c>
      <c r="K18" s="34">
        <v>0.53610000000000002</v>
      </c>
      <c r="L18" s="34">
        <v>4.0599999999999996</v>
      </c>
      <c r="M18" s="26">
        <f t="shared" si="0"/>
        <v>0.76196281621456874</v>
      </c>
      <c r="N18" s="27"/>
      <c r="O18" s="27">
        <f t="shared" si="1"/>
        <v>145.29776918188625</v>
      </c>
    </row>
    <row r="19" spans="1:15" x14ac:dyDescent="0.25">
      <c r="A19" s="37">
        <v>390</v>
      </c>
      <c r="B19" s="27">
        <v>390</v>
      </c>
      <c r="C19" s="27">
        <v>0</v>
      </c>
      <c r="D19" s="27">
        <v>0</v>
      </c>
      <c r="E19" s="27">
        <v>2325</v>
      </c>
      <c r="F19" s="27">
        <v>1860.64</v>
      </c>
      <c r="G19" s="27">
        <v>-1467.63</v>
      </c>
      <c r="H19" s="27">
        <v>21.8</v>
      </c>
      <c r="I19" s="27">
        <v>179.149</v>
      </c>
      <c r="J19" s="27">
        <v>2077.79</v>
      </c>
      <c r="K19" s="34">
        <v>0.57430000000000003</v>
      </c>
      <c r="L19" s="34">
        <v>4.0648999999999997</v>
      </c>
      <c r="M19" s="26">
        <f t="shared" si="0"/>
        <v>0.76196281621456874</v>
      </c>
      <c r="N19" s="27"/>
      <c r="O19" s="27">
        <f t="shared" si="1"/>
        <v>143.47376070232781</v>
      </c>
    </row>
    <row r="20" spans="1:15" x14ac:dyDescent="0.25">
      <c r="A20" s="37">
        <v>420</v>
      </c>
      <c r="B20" s="27">
        <v>420</v>
      </c>
      <c r="C20" s="27">
        <v>0</v>
      </c>
      <c r="D20" s="27">
        <v>0</v>
      </c>
      <c r="E20" s="27">
        <v>2325</v>
      </c>
      <c r="F20" s="27">
        <v>1860.64</v>
      </c>
      <c r="G20" s="27">
        <v>-1467.63</v>
      </c>
      <c r="H20" s="27">
        <v>21.8</v>
      </c>
      <c r="I20" s="27">
        <v>179.149</v>
      </c>
      <c r="J20" s="27">
        <v>2056.66</v>
      </c>
      <c r="K20" s="34">
        <v>0.61380000000000001</v>
      </c>
      <c r="L20" s="34">
        <v>4.0697000000000001</v>
      </c>
      <c r="M20" s="26">
        <f t="shared" si="0"/>
        <v>0.76196281621456874</v>
      </c>
      <c r="N20" s="27"/>
      <c r="O20" s="27">
        <f t="shared" si="1"/>
        <v>141.6583600824662</v>
      </c>
    </row>
    <row r="21" spans="1:15" x14ac:dyDescent="0.25">
      <c r="A21" s="37">
        <v>450</v>
      </c>
      <c r="B21" s="27">
        <v>450</v>
      </c>
      <c r="C21" s="27">
        <v>0</v>
      </c>
      <c r="D21" s="27">
        <v>0</v>
      </c>
      <c r="E21" s="27">
        <v>2325</v>
      </c>
      <c r="F21" s="27">
        <v>1860.64</v>
      </c>
      <c r="G21" s="27">
        <v>-1467.63</v>
      </c>
      <c r="H21" s="27">
        <v>21.8</v>
      </c>
      <c r="I21" s="27">
        <v>179.149</v>
      </c>
      <c r="J21" s="27">
        <v>2035.76</v>
      </c>
      <c r="K21" s="34">
        <v>0.65469999999999995</v>
      </c>
      <c r="L21" s="34">
        <v>4.0743</v>
      </c>
      <c r="M21" s="26">
        <f t="shared" si="0"/>
        <v>0.76196281621456874</v>
      </c>
      <c r="N21" s="27"/>
      <c r="O21" s="27">
        <f t="shared" si="1"/>
        <v>139.85507881194664</v>
      </c>
    </row>
    <row r="22" spans="1:15" x14ac:dyDescent="0.25">
      <c r="A22" s="37">
        <v>480</v>
      </c>
      <c r="B22" s="27">
        <v>480</v>
      </c>
      <c r="C22" s="27">
        <v>0</v>
      </c>
      <c r="D22" s="27">
        <v>0</v>
      </c>
      <c r="E22" s="27">
        <v>2325</v>
      </c>
      <c r="F22" s="27">
        <v>1860.64</v>
      </c>
      <c r="G22" s="27">
        <v>-1467.63</v>
      </c>
      <c r="H22" s="27">
        <v>21.8</v>
      </c>
      <c r="I22" s="27">
        <v>179.149</v>
      </c>
      <c r="J22" s="27">
        <v>2015.09</v>
      </c>
      <c r="K22" s="34">
        <v>0.69689999999999996</v>
      </c>
      <c r="L22" s="34">
        <v>4.0785999999999998</v>
      </c>
      <c r="M22" s="26">
        <f t="shared" si="0"/>
        <v>0.76196281621456874</v>
      </c>
      <c r="N22" s="27"/>
      <c r="O22" s="27">
        <f t="shared" si="1"/>
        <v>138.06686483191103</v>
      </c>
    </row>
    <row r="23" spans="1:15" x14ac:dyDescent="0.25">
      <c r="A23" s="37">
        <v>510</v>
      </c>
      <c r="B23" s="27">
        <v>510</v>
      </c>
      <c r="C23" s="27">
        <v>0</v>
      </c>
      <c r="D23" s="27">
        <v>0</v>
      </c>
      <c r="E23" s="27">
        <v>2325</v>
      </c>
      <c r="F23" s="27">
        <v>1860.64</v>
      </c>
      <c r="G23" s="27">
        <v>-1467.63</v>
      </c>
      <c r="H23" s="27">
        <v>21.8</v>
      </c>
      <c r="I23" s="27">
        <v>179.149</v>
      </c>
      <c r="J23" s="27">
        <v>1994.65</v>
      </c>
      <c r="K23" s="34">
        <v>0.74019999999999997</v>
      </c>
      <c r="L23" s="34">
        <v>4.0827</v>
      </c>
      <c r="M23" s="26">
        <f t="shared" si="0"/>
        <v>0.76196281621456874</v>
      </c>
      <c r="N23" s="27"/>
      <c r="O23" s="27">
        <f t="shared" si="1"/>
        <v>136.29078021056287</v>
      </c>
    </row>
    <row r="24" spans="1:15" x14ac:dyDescent="0.25">
      <c r="A24" s="37">
        <v>540</v>
      </c>
      <c r="B24" s="27">
        <v>540</v>
      </c>
      <c r="C24" s="27">
        <v>0</v>
      </c>
      <c r="D24" s="27">
        <v>0</v>
      </c>
      <c r="E24" s="27">
        <v>2325</v>
      </c>
      <c r="F24" s="27">
        <v>1860.64</v>
      </c>
      <c r="G24" s="27">
        <v>-1467.63</v>
      </c>
      <c r="H24" s="27">
        <v>21.8</v>
      </c>
      <c r="I24" s="27">
        <v>179.149</v>
      </c>
      <c r="J24" s="27">
        <v>1974.46</v>
      </c>
      <c r="K24" s="34">
        <v>0.78469999999999995</v>
      </c>
      <c r="L24" s="34">
        <v>4.0864000000000003</v>
      </c>
      <c r="M24" s="26">
        <f t="shared" si="0"/>
        <v>0.76196281621456874</v>
      </c>
      <c r="N24" s="27"/>
      <c r="O24" s="27">
        <f t="shared" si="1"/>
        <v>134.53328679037884</v>
      </c>
    </row>
    <row r="25" spans="1:15" x14ac:dyDescent="0.25">
      <c r="A25" s="37">
        <v>570</v>
      </c>
      <c r="B25" s="27">
        <v>570</v>
      </c>
      <c r="C25" s="27">
        <v>0</v>
      </c>
      <c r="D25" s="27">
        <v>0</v>
      </c>
      <c r="E25" s="27">
        <v>2325</v>
      </c>
      <c r="F25" s="27">
        <v>1860.64</v>
      </c>
      <c r="G25" s="27">
        <v>-1467.63</v>
      </c>
      <c r="H25" s="27">
        <v>21.8</v>
      </c>
      <c r="I25" s="27">
        <v>179.149</v>
      </c>
      <c r="J25" s="27">
        <v>1954.53</v>
      </c>
      <c r="K25" s="34">
        <v>0.83020000000000005</v>
      </c>
      <c r="L25" s="34">
        <v>4.0899000000000001</v>
      </c>
      <c r="M25" s="26">
        <f t="shared" si="0"/>
        <v>0.76196281621456874</v>
      </c>
      <c r="N25" s="27"/>
      <c r="O25" s="27">
        <f t="shared" si="1"/>
        <v>132.78922423770885</v>
      </c>
    </row>
    <row r="26" spans="1:15" x14ac:dyDescent="0.25">
      <c r="A26" s="37">
        <v>600</v>
      </c>
      <c r="B26" s="27">
        <v>600</v>
      </c>
      <c r="C26" s="27">
        <v>0</v>
      </c>
      <c r="D26" s="27">
        <v>0</v>
      </c>
      <c r="E26" s="27">
        <v>2325</v>
      </c>
      <c r="F26" s="27">
        <v>1860.64</v>
      </c>
      <c r="G26" s="27">
        <v>-1467.63</v>
      </c>
      <c r="H26" s="27">
        <v>21.8</v>
      </c>
      <c r="I26" s="27">
        <v>179.149</v>
      </c>
      <c r="J26" s="27">
        <v>1934.85</v>
      </c>
      <c r="K26" s="34">
        <v>0.87680000000000002</v>
      </c>
      <c r="L26" s="34">
        <v>4.0930999999999997</v>
      </c>
      <c r="M26" s="26">
        <f t="shared" si="0"/>
        <v>0.76196281621456874</v>
      </c>
      <c r="N26" s="27"/>
      <c r="O26" s="27">
        <f t="shared" si="1"/>
        <v>131.05985065525647</v>
      </c>
    </row>
    <row r="27" spans="1:15" x14ac:dyDescent="0.25">
      <c r="A27" s="37">
        <v>630</v>
      </c>
      <c r="B27" s="27">
        <v>630</v>
      </c>
      <c r="C27" s="27">
        <v>0</v>
      </c>
      <c r="D27" s="27">
        <v>0</v>
      </c>
      <c r="E27" s="27">
        <v>2325</v>
      </c>
      <c r="F27" s="27">
        <v>1860.64</v>
      </c>
      <c r="G27" s="27">
        <v>-1467.63</v>
      </c>
      <c r="H27" s="27">
        <v>21.8</v>
      </c>
      <c r="I27" s="27">
        <v>179.149</v>
      </c>
      <c r="J27" s="27">
        <v>1915.44</v>
      </c>
      <c r="K27" s="34">
        <v>0.92449999999999999</v>
      </c>
      <c r="L27" s="34">
        <v>4.0959000000000003</v>
      </c>
      <c r="M27" s="26">
        <f t="shared" si="0"/>
        <v>0.76196281621456874</v>
      </c>
      <c r="N27" s="27"/>
      <c r="O27" s="27">
        <f t="shared" si="1"/>
        <v>129.34885197595031</v>
      </c>
    </row>
    <row r="28" spans="1:15" x14ac:dyDescent="0.25">
      <c r="A28" s="37">
        <v>660</v>
      </c>
      <c r="B28" s="27">
        <v>660</v>
      </c>
      <c r="C28" s="27">
        <v>0</v>
      </c>
      <c r="D28" s="27">
        <v>0</v>
      </c>
      <c r="E28" s="27">
        <v>2325</v>
      </c>
      <c r="F28" s="27">
        <v>1860.64</v>
      </c>
      <c r="G28" s="27">
        <v>-1467.63</v>
      </c>
      <c r="H28" s="27">
        <v>21.8</v>
      </c>
      <c r="I28" s="27">
        <v>179.149</v>
      </c>
      <c r="J28" s="27">
        <v>1896.3</v>
      </c>
      <c r="K28" s="34">
        <v>0.97309999999999997</v>
      </c>
      <c r="L28" s="34">
        <v>4.0983999999999998</v>
      </c>
      <c r="M28" s="26">
        <f t="shared" si="0"/>
        <v>0.76196281621456874</v>
      </c>
      <c r="N28" s="27"/>
      <c r="O28" s="27">
        <f t="shared" si="1"/>
        <v>127.65393324151346</v>
      </c>
    </row>
    <row r="29" spans="1:15" x14ac:dyDescent="0.25">
      <c r="A29" s="37">
        <v>690</v>
      </c>
      <c r="B29" s="27">
        <v>690</v>
      </c>
      <c r="C29" s="27">
        <v>0</v>
      </c>
      <c r="D29" s="27">
        <v>0</v>
      </c>
      <c r="E29" s="27">
        <v>2325</v>
      </c>
      <c r="F29" s="27">
        <v>1860.64</v>
      </c>
      <c r="G29" s="27">
        <v>-1467.63</v>
      </c>
      <c r="H29" s="27">
        <v>21.8</v>
      </c>
      <c r="I29" s="27">
        <v>179.149</v>
      </c>
      <c r="J29" s="27">
        <v>1877.45</v>
      </c>
      <c r="K29" s="34">
        <v>1.0226999999999999</v>
      </c>
      <c r="L29" s="34">
        <v>4.1003999999999996</v>
      </c>
      <c r="M29" s="26">
        <f t="shared" si="0"/>
        <v>0.76196281621456874</v>
      </c>
      <c r="N29" s="27"/>
      <c r="O29" s="27">
        <f t="shared" si="1"/>
        <v>125.98099471026902</v>
      </c>
    </row>
    <row r="30" spans="1:15" x14ac:dyDescent="0.25">
      <c r="A30" s="37">
        <v>720</v>
      </c>
      <c r="B30" s="27">
        <v>720</v>
      </c>
      <c r="C30" s="27">
        <v>0</v>
      </c>
      <c r="D30" s="27">
        <v>0</v>
      </c>
      <c r="E30" s="27">
        <v>2325</v>
      </c>
      <c r="F30" s="27">
        <v>1860.64</v>
      </c>
      <c r="G30" s="27">
        <v>-1467.63</v>
      </c>
      <c r="H30" s="27">
        <v>21.8</v>
      </c>
      <c r="I30" s="27">
        <v>179.149</v>
      </c>
      <c r="J30" s="27">
        <v>1858.89</v>
      </c>
      <c r="K30" s="34">
        <v>1.0731999999999999</v>
      </c>
      <c r="L30" s="34">
        <v>4.1021000000000001</v>
      </c>
      <c r="M30" s="26">
        <f t="shared" si="0"/>
        <v>0.76196281621456874</v>
      </c>
      <c r="N30" s="27"/>
      <c r="O30" s="27">
        <f t="shared" si="1"/>
        <v>124.32436581522749</v>
      </c>
    </row>
    <row r="31" spans="1:15" x14ac:dyDescent="0.25">
      <c r="A31" s="37">
        <v>750</v>
      </c>
      <c r="B31" s="27">
        <v>750</v>
      </c>
      <c r="C31" s="27">
        <v>0</v>
      </c>
      <c r="D31" s="27">
        <v>0</v>
      </c>
      <c r="E31" s="27">
        <v>2325</v>
      </c>
      <c r="F31" s="27">
        <v>1860.64</v>
      </c>
      <c r="G31" s="27">
        <v>-1467.63</v>
      </c>
      <c r="H31" s="27">
        <v>21.8</v>
      </c>
      <c r="I31" s="27">
        <v>179.149</v>
      </c>
      <c r="J31" s="27">
        <v>1840.64</v>
      </c>
      <c r="K31" s="34">
        <v>1.1247</v>
      </c>
      <c r="L31" s="34">
        <v>4.1032000000000002</v>
      </c>
      <c r="M31" s="26">
        <f t="shared" si="0"/>
        <v>0.76196281621456874</v>
      </c>
      <c r="N31" s="27"/>
      <c r="O31" s="27">
        <f t="shared" si="1"/>
        <v>122.69247672721393</v>
      </c>
    </row>
    <row r="32" spans="1:15" x14ac:dyDescent="0.25">
      <c r="A32" s="37">
        <v>780</v>
      </c>
      <c r="B32" s="27">
        <v>780</v>
      </c>
      <c r="C32" s="27">
        <v>0</v>
      </c>
      <c r="D32" s="27">
        <v>0</v>
      </c>
      <c r="E32" s="27">
        <v>2325</v>
      </c>
      <c r="F32" s="27">
        <v>1860.64</v>
      </c>
      <c r="G32" s="27">
        <v>-1467.63</v>
      </c>
      <c r="H32" s="27">
        <v>21.8</v>
      </c>
      <c r="I32" s="27">
        <v>179.149</v>
      </c>
      <c r="J32" s="27">
        <v>1822.69</v>
      </c>
      <c r="K32" s="34">
        <v>1.1771</v>
      </c>
      <c r="L32" s="34">
        <v>4.1039000000000003</v>
      </c>
      <c r="M32" s="26">
        <f t="shared" si="0"/>
        <v>0.76196281621456874</v>
      </c>
      <c r="N32" s="27"/>
      <c r="O32" s="27">
        <f t="shared" si="1"/>
        <v>121.07914667328954</v>
      </c>
    </row>
    <row r="33" spans="1:15" x14ac:dyDescent="0.25">
      <c r="A33" s="37">
        <v>810</v>
      </c>
      <c r="B33" s="27">
        <v>810</v>
      </c>
      <c r="C33" s="27">
        <v>0</v>
      </c>
      <c r="D33" s="27">
        <v>0</v>
      </c>
      <c r="E33" s="27">
        <v>2325</v>
      </c>
      <c r="F33" s="27">
        <v>1860.64</v>
      </c>
      <c r="G33" s="27">
        <v>-1467.63</v>
      </c>
      <c r="H33" s="27">
        <v>21.8</v>
      </c>
      <c r="I33" s="27">
        <v>179.149</v>
      </c>
      <c r="J33" s="27">
        <v>1805.07</v>
      </c>
      <c r="K33" s="34">
        <v>1.2303999999999999</v>
      </c>
      <c r="L33" s="34">
        <v>4.1040999999999999</v>
      </c>
      <c r="M33" s="26">
        <f t="shared" si="0"/>
        <v>0.76196281621456874</v>
      </c>
      <c r="N33" s="27"/>
      <c r="O33" s="27">
        <f t="shared" si="1"/>
        <v>119.4885153876935</v>
      </c>
    </row>
    <row r="34" spans="1:15" x14ac:dyDescent="0.25">
      <c r="A34" s="37">
        <v>840</v>
      </c>
      <c r="B34" s="27">
        <v>840</v>
      </c>
      <c r="C34" s="27">
        <v>0</v>
      </c>
      <c r="D34" s="27">
        <v>0</v>
      </c>
      <c r="E34" s="27">
        <v>2325</v>
      </c>
      <c r="F34" s="27">
        <v>1860.64</v>
      </c>
      <c r="G34" s="27">
        <v>-1467.63</v>
      </c>
      <c r="H34" s="27">
        <v>21.8</v>
      </c>
      <c r="I34" s="27">
        <v>179.149</v>
      </c>
      <c r="J34" s="27">
        <v>1787.77</v>
      </c>
      <c r="K34" s="34">
        <v>1.2845</v>
      </c>
      <c r="L34" s="34">
        <v>4.1037999999999997</v>
      </c>
      <c r="M34" s="26">
        <f t="shared" si="0"/>
        <v>0.76196281621456874</v>
      </c>
      <c r="N34" s="27"/>
      <c r="O34" s="27">
        <f t="shared" si="1"/>
        <v>117.92009962868087</v>
      </c>
    </row>
    <row r="35" spans="1:15" x14ac:dyDescent="0.25">
      <c r="A35" s="37">
        <v>870</v>
      </c>
      <c r="B35" s="27">
        <v>870</v>
      </c>
      <c r="C35" s="27">
        <v>0</v>
      </c>
      <c r="D35" s="27">
        <v>0</v>
      </c>
      <c r="E35" s="27">
        <v>2325</v>
      </c>
      <c r="F35" s="27">
        <v>1860.64</v>
      </c>
      <c r="G35" s="27">
        <v>-1467.63</v>
      </c>
      <c r="H35" s="27">
        <v>21.8</v>
      </c>
      <c r="I35" s="27">
        <v>179.149</v>
      </c>
      <c r="J35" s="27">
        <v>1770.81</v>
      </c>
      <c r="K35" s="34">
        <v>1.3394999999999999</v>
      </c>
      <c r="L35" s="34">
        <v>4.1029</v>
      </c>
      <c r="M35" s="26">
        <f t="shared" si="0"/>
        <v>0.76196281621456874</v>
      </c>
      <c r="N35" s="27"/>
      <c r="O35" s="27">
        <f t="shared" si="1"/>
        <v>116.37638012458795</v>
      </c>
    </row>
    <row r="36" spans="1:15" x14ac:dyDescent="0.25">
      <c r="A36" s="37">
        <v>900</v>
      </c>
      <c r="B36" s="27">
        <v>900</v>
      </c>
      <c r="C36" s="27">
        <v>0</v>
      </c>
      <c r="D36" s="27">
        <v>0</v>
      </c>
      <c r="E36" s="27">
        <v>2325</v>
      </c>
      <c r="F36" s="27">
        <v>1860.64</v>
      </c>
      <c r="G36" s="27">
        <v>-1467.63</v>
      </c>
      <c r="H36" s="27">
        <v>21.8</v>
      </c>
      <c r="I36" s="27">
        <v>179.149</v>
      </c>
      <c r="J36" s="27">
        <v>1754.21</v>
      </c>
      <c r="K36" s="34">
        <v>1.3953</v>
      </c>
      <c r="L36" s="34">
        <v>4.1013000000000002</v>
      </c>
      <c r="M36" s="26">
        <f t="shared" si="0"/>
        <v>0.76196281621456874</v>
      </c>
      <c r="N36" s="27"/>
      <c r="O36" s="27">
        <f t="shared" si="1"/>
        <v>114.86125613591881</v>
      </c>
    </row>
    <row r="37" spans="1:15" x14ac:dyDescent="0.25">
      <c r="A37" s="37">
        <v>930</v>
      </c>
      <c r="B37" s="27">
        <v>930</v>
      </c>
      <c r="C37" s="27">
        <v>0</v>
      </c>
      <c r="D37" s="27">
        <v>0</v>
      </c>
      <c r="E37" s="27">
        <v>2325</v>
      </c>
      <c r="F37" s="27">
        <v>1860.64</v>
      </c>
      <c r="G37" s="27">
        <v>-1467.63</v>
      </c>
      <c r="H37" s="27">
        <v>21.8</v>
      </c>
      <c r="I37" s="27">
        <v>179.149</v>
      </c>
      <c r="J37" s="27">
        <v>1737.96</v>
      </c>
      <c r="K37" s="34">
        <v>1.4519</v>
      </c>
      <c r="L37" s="34">
        <v>4.0991999999999997</v>
      </c>
      <c r="M37" s="26">
        <f t="shared" ref="M37:M68" si="2">((ref_diam+offset_diam)/2)/(12*3.281)</f>
        <v>0.76196281621456874</v>
      </c>
      <c r="N37" s="27"/>
      <c r="O37" s="27">
        <f t="shared" ref="O37:O68" si="3">(J37-M37-surface_margin)/(scaling_factor*(SQRT(K37^2+L37^2+sigma_pa^2)))</f>
        <v>113.36840767035626</v>
      </c>
    </row>
    <row r="38" spans="1:15" x14ac:dyDescent="0.25">
      <c r="A38" s="37">
        <v>960</v>
      </c>
      <c r="B38" s="27">
        <v>960</v>
      </c>
      <c r="C38" s="27">
        <v>0</v>
      </c>
      <c r="D38" s="27">
        <v>0</v>
      </c>
      <c r="E38" s="27">
        <v>2325</v>
      </c>
      <c r="F38" s="27">
        <v>1860.64</v>
      </c>
      <c r="G38" s="27">
        <v>-1467.63</v>
      </c>
      <c r="H38" s="27">
        <v>21.8</v>
      </c>
      <c r="I38" s="27">
        <v>179.149</v>
      </c>
      <c r="J38" s="27">
        <v>1722.08</v>
      </c>
      <c r="K38" s="34">
        <v>1.5092000000000001</v>
      </c>
      <c r="L38" s="34">
        <v>4.0963000000000003</v>
      </c>
      <c r="M38" s="26">
        <f t="shared" si="2"/>
        <v>0.76196281621456874</v>
      </c>
      <c r="N38" s="27"/>
      <c r="O38" s="27">
        <f t="shared" si="3"/>
        <v>111.90666396081679</v>
      </c>
    </row>
    <row r="39" spans="1:15" x14ac:dyDescent="0.25">
      <c r="A39" s="37">
        <v>990</v>
      </c>
      <c r="B39" s="27">
        <v>990</v>
      </c>
      <c r="C39" s="27">
        <v>0</v>
      </c>
      <c r="D39" s="27">
        <v>0</v>
      </c>
      <c r="E39" s="27">
        <v>2325</v>
      </c>
      <c r="F39" s="27">
        <v>1860.64</v>
      </c>
      <c r="G39" s="27">
        <v>-1467.63</v>
      </c>
      <c r="H39" s="27">
        <v>21.8</v>
      </c>
      <c r="I39" s="27">
        <v>179.149</v>
      </c>
      <c r="J39" s="27">
        <v>1706.58</v>
      </c>
      <c r="K39" s="34">
        <v>1.5672999999999999</v>
      </c>
      <c r="L39" s="34">
        <v>4.0928000000000004</v>
      </c>
      <c r="M39" s="26">
        <f t="shared" si="2"/>
        <v>0.76196281621456874</v>
      </c>
      <c r="N39" s="27"/>
      <c r="O39" s="27">
        <f t="shared" si="3"/>
        <v>110.47026857234705</v>
      </c>
    </row>
    <row r="40" spans="1:15" x14ac:dyDescent="0.25">
      <c r="A40" s="37">
        <v>1020</v>
      </c>
      <c r="B40" s="27">
        <v>1020</v>
      </c>
      <c r="C40" s="27">
        <v>-0.35</v>
      </c>
      <c r="D40" s="27">
        <v>0</v>
      </c>
      <c r="E40" s="27">
        <v>2325</v>
      </c>
      <c r="F40" s="27">
        <v>1860.64</v>
      </c>
      <c r="G40" s="27">
        <v>-1467.63</v>
      </c>
      <c r="H40" s="27">
        <v>21.8</v>
      </c>
      <c r="I40" s="27">
        <v>179.149</v>
      </c>
      <c r="J40" s="27">
        <v>1691.18</v>
      </c>
      <c r="K40" s="34">
        <v>1.6237999999999999</v>
      </c>
      <c r="L40" s="34">
        <v>4.0884999999999998</v>
      </c>
      <c r="M40" s="26">
        <f t="shared" si="2"/>
        <v>0.76196281621456874</v>
      </c>
      <c r="N40" s="27"/>
      <c r="O40" s="27">
        <f t="shared" si="3"/>
        <v>109.06680996373261</v>
      </c>
    </row>
    <row r="41" spans="1:15" x14ac:dyDescent="0.25">
      <c r="A41" s="37">
        <v>1050</v>
      </c>
      <c r="B41" s="27">
        <v>1049.97</v>
      </c>
      <c r="C41" s="27">
        <v>-1.57</v>
      </c>
      <c r="D41" s="27">
        <v>0</v>
      </c>
      <c r="E41" s="27">
        <v>2325</v>
      </c>
      <c r="F41" s="27">
        <v>1860.64</v>
      </c>
      <c r="G41" s="27">
        <v>-1467.63</v>
      </c>
      <c r="H41" s="27">
        <v>21.8</v>
      </c>
      <c r="I41" s="27">
        <v>179.148</v>
      </c>
      <c r="J41" s="27">
        <v>1675.41</v>
      </c>
      <c r="K41" s="34">
        <v>1.6785000000000001</v>
      </c>
      <c r="L41" s="34">
        <v>4.0835999999999997</v>
      </c>
      <c r="M41" s="26">
        <f t="shared" si="2"/>
        <v>0.76196281621456874</v>
      </c>
      <c r="N41" s="27"/>
      <c r="O41" s="27">
        <f t="shared" si="3"/>
        <v>107.66373875368448</v>
      </c>
    </row>
    <row r="42" spans="1:15" x14ac:dyDescent="0.25">
      <c r="A42" s="37">
        <v>1080</v>
      </c>
      <c r="B42" s="27">
        <v>1079.8800000000001</v>
      </c>
      <c r="C42" s="27">
        <v>-3.83</v>
      </c>
      <c r="D42" s="27">
        <v>0</v>
      </c>
      <c r="E42" s="27">
        <v>2325</v>
      </c>
      <c r="F42" s="27">
        <v>1860.64</v>
      </c>
      <c r="G42" s="27">
        <v>-1467.63</v>
      </c>
      <c r="H42" s="27">
        <v>21.8</v>
      </c>
      <c r="I42" s="27">
        <v>179.14699999999999</v>
      </c>
      <c r="J42" s="27">
        <v>1659.14</v>
      </c>
      <c r="K42" s="34">
        <v>1.7331000000000001</v>
      </c>
      <c r="L42" s="34">
        <v>4.0780000000000003</v>
      </c>
      <c r="M42" s="26">
        <f t="shared" si="2"/>
        <v>0.76196281621456874</v>
      </c>
      <c r="N42" s="27"/>
      <c r="O42" s="27">
        <f t="shared" si="3"/>
        <v>106.24001104899669</v>
      </c>
    </row>
    <row r="43" spans="1:15" x14ac:dyDescent="0.25">
      <c r="A43" s="37">
        <v>1110</v>
      </c>
      <c r="B43" s="27">
        <v>1109.7</v>
      </c>
      <c r="C43" s="27">
        <v>-7.14</v>
      </c>
      <c r="D43" s="27">
        <v>0</v>
      </c>
      <c r="E43" s="27">
        <v>2325</v>
      </c>
      <c r="F43" s="27">
        <v>1860.64</v>
      </c>
      <c r="G43" s="27">
        <v>-1467.63</v>
      </c>
      <c r="H43" s="27">
        <v>21.8</v>
      </c>
      <c r="I43" s="27">
        <v>179.14500000000001</v>
      </c>
      <c r="J43" s="27">
        <v>1642.38</v>
      </c>
      <c r="K43" s="34">
        <v>1.7874000000000001</v>
      </c>
      <c r="L43" s="34">
        <v>4.0717999999999996</v>
      </c>
      <c r="M43" s="26">
        <f t="shared" si="2"/>
        <v>0.76196281621456874</v>
      </c>
      <c r="N43" s="27"/>
      <c r="O43" s="27">
        <f t="shared" si="3"/>
        <v>104.7961772264041</v>
      </c>
    </row>
    <row r="44" spans="1:15" x14ac:dyDescent="0.25">
      <c r="A44" s="37">
        <v>1140</v>
      </c>
      <c r="B44" s="27">
        <v>1139.3800000000001</v>
      </c>
      <c r="C44" s="27">
        <v>-11.49</v>
      </c>
      <c r="D44" s="27">
        <v>0</v>
      </c>
      <c r="E44" s="27">
        <v>2325</v>
      </c>
      <c r="F44" s="27">
        <v>1860.64</v>
      </c>
      <c r="G44" s="27">
        <v>-1467.63</v>
      </c>
      <c r="H44" s="27">
        <v>21.8</v>
      </c>
      <c r="I44" s="27">
        <v>179.142</v>
      </c>
      <c r="J44" s="27">
        <v>1625.13</v>
      </c>
      <c r="K44" s="34">
        <v>1.8412999999999999</v>
      </c>
      <c r="L44" s="34">
        <v>4.0648999999999997</v>
      </c>
      <c r="M44" s="26">
        <f t="shared" si="2"/>
        <v>0.76196281621456874</v>
      </c>
      <c r="N44" s="27"/>
      <c r="O44" s="27">
        <f t="shared" si="3"/>
        <v>103.33561037413962</v>
      </c>
    </row>
    <row r="45" spans="1:15" x14ac:dyDescent="0.25">
      <c r="A45" s="37">
        <v>1170</v>
      </c>
      <c r="B45" s="27">
        <v>1168.8900000000001</v>
      </c>
      <c r="C45" s="27">
        <v>-16.87</v>
      </c>
      <c r="D45" s="27">
        <v>0</v>
      </c>
      <c r="E45" s="27">
        <v>2325</v>
      </c>
      <c r="F45" s="27">
        <v>1860.64</v>
      </c>
      <c r="G45" s="27">
        <v>-1467.63</v>
      </c>
      <c r="H45" s="27">
        <v>21.8</v>
      </c>
      <c r="I45" s="27">
        <v>179.13900000000001</v>
      </c>
      <c r="J45" s="27">
        <v>1607.39</v>
      </c>
      <c r="K45" s="34">
        <v>1.8948</v>
      </c>
      <c r="L45" s="34">
        <v>4.0574000000000003</v>
      </c>
      <c r="M45" s="26">
        <f t="shared" si="2"/>
        <v>0.76196281621456874</v>
      </c>
      <c r="N45" s="27"/>
      <c r="O45" s="27">
        <f t="shared" si="3"/>
        <v>101.85647345850633</v>
      </c>
    </row>
    <row r="46" spans="1:15" x14ac:dyDescent="0.25">
      <c r="A46" s="37">
        <v>1200</v>
      </c>
      <c r="B46" s="27">
        <v>1198.2</v>
      </c>
      <c r="C46" s="27">
        <v>-23.27</v>
      </c>
      <c r="D46" s="27">
        <v>0</v>
      </c>
      <c r="E46" s="27">
        <v>2325</v>
      </c>
      <c r="F46" s="27">
        <v>1860.64</v>
      </c>
      <c r="G46" s="27">
        <v>-1467.63</v>
      </c>
      <c r="H46" s="27">
        <v>21.8</v>
      </c>
      <c r="I46" s="27">
        <v>179.13499999999999</v>
      </c>
      <c r="J46" s="27">
        <v>1589.18</v>
      </c>
      <c r="K46" s="34">
        <v>1.9479</v>
      </c>
      <c r="L46" s="34">
        <v>4.0491999999999999</v>
      </c>
      <c r="M46" s="26">
        <f t="shared" si="2"/>
        <v>0.76196281621456874</v>
      </c>
      <c r="N46" s="27"/>
      <c r="O46" s="27">
        <f t="shared" si="3"/>
        <v>100.36232850260075</v>
      </c>
    </row>
    <row r="47" spans="1:15" x14ac:dyDescent="0.25">
      <c r="A47" s="37">
        <v>1230</v>
      </c>
      <c r="B47" s="27">
        <v>1227.27</v>
      </c>
      <c r="C47" s="27">
        <v>-30.7</v>
      </c>
      <c r="D47" s="27">
        <v>0</v>
      </c>
      <c r="E47" s="27">
        <v>2325</v>
      </c>
      <c r="F47" s="27">
        <v>1860.64</v>
      </c>
      <c r="G47" s="27">
        <v>-1467.63</v>
      </c>
      <c r="H47" s="27">
        <v>21.8</v>
      </c>
      <c r="I47" s="27">
        <v>179.131</v>
      </c>
      <c r="J47" s="27">
        <v>1570.48</v>
      </c>
      <c r="K47" s="34">
        <v>2.0005999999999999</v>
      </c>
      <c r="L47" s="34">
        <v>4.0404999999999998</v>
      </c>
      <c r="M47" s="26">
        <f t="shared" si="2"/>
        <v>0.76196281621456874</v>
      </c>
      <c r="N47" s="27"/>
      <c r="O47" s="27">
        <f t="shared" si="3"/>
        <v>98.848159019958715</v>
      </c>
    </row>
    <row r="48" spans="1:15" x14ac:dyDescent="0.25">
      <c r="A48" s="37">
        <v>1260</v>
      </c>
      <c r="B48" s="27">
        <v>1256.05</v>
      </c>
      <c r="C48" s="27">
        <v>-39.130000000000003</v>
      </c>
      <c r="D48" s="27">
        <v>0</v>
      </c>
      <c r="E48" s="27">
        <v>2325</v>
      </c>
      <c r="F48" s="27">
        <v>1860.64</v>
      </c>
      <c r="G48" s="27">
        <v>-1467.63</v>
      </c>
      <c r="H48" s="27">
        <v>21.8</v>
      </c>
      <c r="I48" s="27">
        <v>179.126</v>
      </c>
      <c r="J48" s="27">
        <v>1551.33</v>
      </c>
      <c r="K48" s="34">
        <v>2.0529000000000002</v>
      </c>
      <c r="L48" s="34">
        <v>4.0312000000000001</v>
      </c>
      <c r="M48" s="26">
        <f t="shared" si="2"/>
        <v>0.76196281621456874</v>
      </c>
      <c r="N48" s="27"/>
      <c r="O48" s="27">
        <f t="shared" si="3"/>
        <v>97.318761850562595</v>
      </c>
    </row>
    <row r="49" spans="1:15" x14ac:dyDescent="0.25">
      <c r="A49" s="37">
        <v>1290</v>
      </c>
      <c r="B49" s="27">
        <v>1284.53</v>
      </c>
      <c r="C49" s="27">
        <v>-48.57</v>
      </c>
      <c r="D49" s="27">
        <v>0</v>
      </c>
      <c r="E49" s="27">
        <v>2325</v>
      </c>
      <c r="F49" s="27">
        <v>1860.64</v>
      </c>
      <c r="G49" s="27">
        <v>-1467.63</v>
      </c>
      <c r="H49" s="27">
        <v>21.8</v>
      </c>
      <c r="I49" s="27">
        <v>179.12</v>
      </c>
      <c r="J49" s="27">
        <v>1531.71</v>
      </c>
      <c r="K49" s="34">
        <v>2.1046999999999998</v>
      </c>
      <c r="L49" s="34">
        <v>4.0212000000000003</v>
      </c>
      <c r="M49" s="26">
        <f t="shared" si="2"/>
        <v>0.76196281621456874</v>
      </c>
      <c r="N49" s="27"/>
      <c r="O49" s="27">
        <f t="shared" si="3"/>
        <v>95.775896928266306</v>
      </c>
    </row>
    <row r="50" spans="1:15" x14ac:dyDescent="0.25">
      <c r="A50" s="37">
        <v>1320</v>
      </c>
      <c r="B50" s="27">
        <v>1312.66</v>
      </c>
      <c r="C50" s="27">
        <v>-58.99</v>
      </c>
      <c r="D50" s="27">
        <v>0</v>
      </c>
      <c r="E50" s="27">
        <v>2325</v>
      </c>
      <c r="F50" s="27">
        <v>1860.64</v>
      </c>
      <c r="G50" s="27">
        <v>-1467.63</v>
      </c>
      <c r="H50" s="27">
        <v>21.8</v>
      </c>
      <c r="I50" s="27">
        <v>179.114</v>
      </c>
      <c r="J50" s="27">
        <v>1511.63</v>
      </c>
      <c r="K50" s="34">
        <v>2.1562000000000001</v>
      </c>
      <c r="L50" s="34">
        <v>4.0107999999999997</v>
      </c>
      <c r="M50" s="26">
        <f t="shared" si="2"/>
        <v>0.76196281621456874</v>
      </c>
      <c r="N50" s="27"/>
      <c r="O50" s="27">
        <f t="shared" si="3"/>
        <v>94.212897481815844</v>
      </c>
    </row>
    <row r="51" spans="1:15" x14ac:dyDescent="0.25">
      <c r="A51" s="37">
        <v>1350</v>
      </c>
      <c r="B51" s="27">
        <v>1340.41</v>
      </c>
      <c r="C51" s="27">
        <v>-70.38</v>
      </c>
      <c r="D51" s="27">
        <v>0</v>
      </c>
      <c r="E51" s="27">
        <v>2325</v>
      </c>
      <c r="F51" s="27">
        <v>1860.64</v>
      </c>
      <c r="G51" s="27">
        <v>-1467.63</v>
      </c>
      <c r="H51" s="27">
        <v>21.8</v>
      </c>
      <c r="I51" s="27">
        <v>179.10599999999999</v>
      </c>
      <c r="J51" s="27">
        <v>1491.11</v>
      </c>
      <c r="K51" s="34">
        <v>2.2073</v>
      </c>
      <c r="L51" s="34">
        <v>3.9996999999999998</v>
      </c>
      <c r="M51" s="26">
        <f t="shared" si="2"/>
        <v>0.76196281621456874</v>
      </c>
      <c r="N51" s="27"/>
      <c r="O51" s="27">
        <f t="shared" si="3"/>
        <v>92.637664712790027</v>
      </c>
    </row>
    <row r="52" spans="1:15" x14ac:dyDescent="0.25">
      <c r="A52" s="37">
        <v>1380</v>
      </c>
      <c r="B52" s="27">
        <v>1367.74</v>
      </c>
      <c r="C52" s="27">
        <v>-82.74</v>
      </c>
      <c r="D52" s="27">
        <v>0</v>
      </c>
      <c r="E52" s="27">
        <v>2325</v>
      </c>
      <c r="F52" s="27">
        <v>1860.64</v>
      </c>
      <c r="G52" s="27">
        <v>-1467.63</v>
      </c>
      <c r="H52" s="27">
        <v>21.8</v>
      </c>
      <c r="I52" s="27">
        <v>179.09800000000001</v>
      </c>
      <c r="J52" s="27">
        <v>1470.15</v>
      </c>
      <c r="K52" s="34">
        <v>2.258</v>
      </c>
      <c r="L52" s="34">
        <v>3.9882</v>
      </c>
      <c r="M52" s="26">
        <f t="shared" si="2"/>
        <v>0.76196281621456874</v>
      </c>
      <c r="N52" s="27"/>
      <c r="O52" s="27">
        <f t="shared" si="3"/>
        <v>91.045050618119461</v>
      </c>
    </row>
    <row r="53" spans="1:15" x14ac:dyDescent="0.25">
      <c r="A53" s="37">
        <v>1410</v>
      </c>
      <c r="B53" s="27">
        <v>1394.63</v>
      </c>
      <c r="C53" s="27">
        <v>-96.05</v>
      </c>
      <c r="D53" s="27">
        <v>0</v>
      </c>
      <c r="E53" s="27">
        <v>2325</v>
      </c>
      <c r="F53" s="27">
        <v>1860.64</v>
      </c>
      <c r="G53" s="27">
        <v>-1467.63</v>
      </c>
      <c r="H53" s="27">
        <v>21.8</v>
      </c>
      <c r="I53" s="27">
        <v>179.09</v>
      </c>
      <c r="J53" s="27">
        <v>1448.75</v>
      </c>
      <c r="K53" s="34">
        <v>2.3083999999999998</v>
      </c>
      <c r="L53" s="34">
        <v>3.9761000000000002</v>
      </c>
      <c r="M53" s="26">
        <f t="shared" si="2"/>
        <v>0.76196281621456874</v>
      </c>
      <c r="N53" s="27"/>
      <c r="O53" s="27">
        <f t="shared" si="3"/>
        <v>89.437782610682092</v>
      </c>
    </row>
    <row r="54" spans="1:15" x14ac:dyDescent="0.25">
      <c r="A54" s="37">
        <v>1440</v>
      </c>
      <c r="B54" s="27">
        <v>1421.03</v>
      </c>
      <c r="C54" s="27">
        <v>-110.29</v>
      </c>
      <c r="D54" s="27">
        <v>0</v>
      </c>
      <c r="E54" s="27">
        <v>2325</v>
      </c>
      <c r="F54" s="27">
        <v>1860.64</v>
      </c>
      <c r="G54" s="27">
        <v>-1467.63</v>
      </c>
      <c r="H54" s="27">
        <v>21.8</v>
      </c>
      <c r="I54" s="27">
        <v>179.08</v>
      </c>
      <c r="J54" s="27">
        <v>1426.93</v>
      </c>
      <c r="K54" s="34">
        <v>2.3582999999999998</v>
      </c>
      <c r="L54" s="34">
        <v>3.9636</v>
      </c>
      <c r="M54" s="26">
        <f t="shared" si="2"/>
        <v>0.76196281621456874</v>
      </c>
      <c r="N54" s="27"/>
      <c r="O54" s="27">
        <f t="shared" si="3"/>
        <v>87.815861039610837</v>
      </c>
    </row>
    <row r="55" spans="1:15" x14ac:dyDescent="0.25">
      <c r="A55" s="37">
        <v>1470</v>
      </c>
      <c r="B55" s="27">
        <v>1446.93</v>
      </c>
      <c r="C55" s="27">
        <v>-125.43</v>
      </c>
      <c r="D55" s="27">
        <v>0</v>
      </c>
      <c r="E55" s="27">
        <v>2325</v>
      </c>
      <c r="F55" s="27">
        <v>1860.64</v>
      </c>
      <c r="G55" s="27">
        <v>-1467.63</v>
      </c>
      <c r="H55" s="27">
        <v>21.8</v>
      </c>
      <c r="I55" s="27">
        <v>179.07</v>
      </c>
      <c r="J55" s="27">
        <v>1404.68</v>
      </c>
      <c r="K55" s="34">
        <v>2.4079999999999999</v>
      </c>
      <c r="L55" s="34">
        <v>3.9504999999999999</v>
      </c>
      <c r="M55" s="26">
        <f t="shared" si="2"/>
        <v>0.76196281621456874</v>
      </c>
      <c r="N55" s="27"/>
      <c r="O55" s="27">
        <f t="shared" si="3"/>
        <v>86.179240428725095</v>
      </c>
    </row>
    <row r="56" spans="1:15" x14ac:dyDescent="0.25">
      <c r="A56" s="37">
        <v>1500</v>
      </c>
      <c r="B56" s="27">
        <v>1472.28</v>
      </c>
      <c r="C56" s="27">
        <v>-141.47999999999999</v>
      </c>
      <c r="D56" s="27">
        <v>0</v>
      </c>
      <c r="E56" s="27">
        <v>2325</v>
      </c>
      <c r="F56" s="27">
        <v>1860.64</v>
      </c>
      <c r="G56" s="27">
        <v>-1467.63</v>
      </c>
      <c r="H56" s="27">
        <v>21.8</v>
      </c>
      <c r="I56" s="27">
        <v>179.05799999999999</v>
      </c>
      <c r="J56" s="27">
        <v>1382.02</v>
      </c>
      <c r="K56" s="34">
        <v>2.4573</v>
      </c>
      <c r="L56" s="34">
        <v>3.9369999999999998</v>
      </c>
      <c r="M56" s="26">
        <f t="shared" si="2"/>
        <v>0.76196281621456874</v>
      </c>
      <c r="N56" s="27"/>
      <c r="O56" s="27">
        <f t="shared" si="3"/>
        <v>84.528048257397359</v>
      </c>
    </row>
    <row r="57" spans="1:15" x14ac:dyDescent="0.25">
      <c r="A57" s="37">
        <v>1530</v>
      </c>
      <c r="B57" s="27">
        <v>1497.05</v>
      </c>
      <c r="C57" s="27">
        <v>-158.38999999999999</v>
      </c>
      <c r="D57" s="27">
        <v>0</v>
      </c>
      <c r="E57" s="27">
        <v>2325</v>
      </c>
      <c r="F57" s="27">
        <v>1860.64</v>
      </c>
      <c r="G57" s="27">
        <v>-1467.63</v>
      </c>
      <c r="H57" s="27">
        <v>21.8</v>
      </c>
      <c r="I57" s="27">
        <v>179.04599999999999</v>
      </c>
      <c r="J57" s="27">
        <v>1358.96</v>
      </c>
      <c r="K57" s="34">
        <v>2.5062000000000002</v>
      </c>
      <c r="L57" s="34">
        <v>3.9230999999999998</v>
      </c>
      <c r="M57" s="26">
        <f t="shared" si="2"/>
        <v>0.76196281621456874</v>
      </c>
      <c r="N57" s="27"/>
      <c r="O57" s="27">
        <f t="shared" si="3"/>
        <v>82.863158931404755</v>
      </c>
    </row>
    <row r="58" spans="1:15" x14ac:dyDescent="0.25">
      <c r="A58" s="37">
        <v>1560</v>
      </c>
      <c r="B58" s="27">
        <v>1521.22</v>
      </c>
      <c r="C58" s="27">
        <v>-176.17</v>
      </c>
      <c r="D58" s="27">
        <v>0</v>
      </c>
      <c r="E58" s="27">
        <v>2325</v>
      </c>
      <c r="F58" s="27">
        <v>1860.64</v>
      </c>
      <c r="G58" s="27">
        <v>-1467.63</v>
      </c>
      <c r="H58" s="27">
        <v>21.8</v>
      </c>
      <c r="I58" s="27">
        <v>179.03299999999999</v>
      </c>
      <c r="J58" s="27">
        <v>1335.5</v>
      </c>
      <c r="K58" s="34">
        <v>2.5548000000000002</v>
      </c>
      <c r="L58" s="34">
        <v>3.9087999999999998</v>
      </c>
      <c r="M58" s="26">
        <f t="shared" si="2"/>
        <v>0.76196281621456874</v>
      </c>
      <c r="N58" s="27"/>
      <c r="O58" s="27">
        <f t="shared" si="3"/>
        <v>81.183868818688666</v>
      </c>
    </row>
    <row r="59" spans="1:15" x14ac:dyDescent="0.25">
      <c r="A59" s="37">
        <v>1590</v>
      </c>
      <c r="B59" s="27">
        <v>1544.75</v>
      </c>
      <c r="C59" s="27">
        <v>-194.77</v>
      </c>
      <c r="D59" s="27">
        <v>0</v>
      </c>
      <c r="E59" s="27">
        <v>2325</v>
      </c>
      <c r="F59" s="27">
        <v>1860.64</v>
      </c>
      <c r="G59" s="27">
        <v>-1467.63</v>
      </c>
      <c r="H59" s="27">
        <v>21.8</v>
      </c>
      <c r="I59" s="27">
        <v>179.01900000000001</v>
      </c>
      <c r="J59" s="27">
        <v>1311.65</v>
      </c>
      <c r="K59" s="34">
        <v>2.6030000000000002</v>
      </c>
      <c r="L59" s="34">
        <v>3.8940999999999999</v>
      </c>
      <c r="M59" s="26">
        <f t="shared" si="2"/>
        <v>0.76196281621456874</v>
      </c>
      <c r="N59" s="27"/>
      <c r="O59" s="27">
        <f t="shared" si="3"/>
        <v>79.491956345217432</v>
      </c>
    </row>
    <row r="60" spans="1:15" x14ac:dyDescent="0.25">
      <c r="A60" s="37">
        <v>1620</v>
      </c>
      <c r="B60" s="27">
        <v>1567.62</v>
      </c>
      <c r="C60" s="27">
        <v>-214.19</v>
      </c>
      <c r="D60" s="27">
        <v>0</v>
      </c>
      <c r="E60" s="27">
        <v>2325</v>
      </c>
      <c r="F60" s="27">
        <v>1860.64</v>
      </c>
      <c r="G60" s="27">
        <v>-1467.63</v>
      </c>
      <c r="H60" s="27">
        <v>21.8</v>
      </c>
      <c r="I60" s="27">
        <v>179.00399999999999</v>
      </c>
      <c r="J60" s="27">
        <v>1287.42</v>
      </c>
      <c r="K60" s="34">
        <v>2.6507000000000001</v>
      </c>
      <c r="L60" s="34">
        <v>3.8791000000000002</v>
      </c>
      <c r="M60" s="26">
        <f t="shared" si="2"/>
        <v>0.76196281621456874</v>
      </c>
      <c r="N60" s="27"/>
      <c r="O60" s="27">
        <f t="shared" si="3"/>
        <v>77.78779094745569</v>
      </c>
    </row>
    <row r="61" spans="1:15" x14ac:dyDescent="0.25">
      <c r="A61" s="37">
        <v>1650</v>
      </c>
      <c r="B61" s="27">
        <v>1589.79</v>
      </c>
      <c r="C61" s="27">
        <v>-234.39</v>
      </c>
      <c r="D61" s="27">
        <v>0</v>
      </c>
      <c r="E61" s="27">
        <v>2325</v>
      </c>
      <c r="F61" s="27">
        <v>1860.64</v>
      </c>
      <c r="G61" s="27">
        <v>-1467.63</v>
      </c>
      <c r="H61" s="27">
        <v>21.8</v>
      </c>
      <c r="I61" s="27">
        <v>178.988</v>
      </c>
      <c r="J61" s="27">
        <v>1262.82</v>
      </c>
      <c r="K61" s="34">
        <v>2.6981000000000002</v>
      </c>
      <c r="L61" s="34">
        <v>3.8637000000000001</v>
      </c>
      <c r="M61" s="26">
        <f t="shared" si="2"/>
        <v>0.76196281621456874</v>
      </c>
      <c r="N61" s="27"/>
      <c r="O61" s="27">
        <f t="shared" si="3"/>
        <v>76.071723815423113</v>
      </c>
    </row>
    <row r="62" spans="1:15" x14ac:dyDescent="0.25">
      <c r="A62" s="37">
        <v>1680</v>
      </c>
      <c r="B62" s="27">
        <v>1611.25</v>
      </c>
      <c r="C62" s="27">
        <v>-255.35</v>
      </c>
      <c r="D62" s="27">
        <v>0</v>
      </c>
      <c r="E62" s="27">
        <v>2325</v>
      </c>
      <c r="F62" s="27">
        <v>1860.64</v>
      </c>
      <c r="G62" s="27">
        <v>-1467.63</v>
      </c>
      <c r="H62" s="27">
        <v>21.8</v>
      </c>
      <c r="I62" s="27">
        <v>178.97</v>
      </c>
      <c r="J62" s="27">
        <v>1237.8599999999999</v>
      </c>
      <c r="K62" s="34">
        <v>2.7450000000000001</v>
      </c>
      <c r="L62" s="34">
        <v>3.8481000000000001</v>
      </c>
      <c r="M62" s="26">
        <f t="shared" si="2"/>
        <v>0.76196281621456874</v>
      </c>
      <c r="N62" s="27"/>
      <c r="O62" s="27">
        <f t="shared" si="3"/>
        <v>74.34380180047124</v>
      </c>
    </row>
    <row r="63" spans="1:15" x14ac:dyDescent="0.25">
      <c r="A63" s="37">
        <v>1710</v>
      </c>
      <c r="B63" s="27">
        <v>1631.97</v>
      </c>
      <c r="C63" s="27">
        <v>-277.05</v>
      </c>
      <c r="D63" s="27">
        <v>0</v>
      </c>
      <c r="E63" s="27">
        <v>2325</v>
      </c>
      <c r="F63" s="27">
        <v>1860.64</v>
      </c>
      <c r="G63" s="27">
        <v>-1467.63</v>
      </c>
      <c r="H63" s="27">
        <v>21.8</v>
      </c>
      <c r="I63" s="27">
        <v>178.95099999999999</v>
      </c>
      <c r="J63" s="27">
        <v>1212.54</v>
      </c>
      <c r="K63" s="34">
        <v>2.7913000000000001</v>
      </c>
      <c r="L63" s="34">
        <v>3.8321999999999998</v>
      </c>
      <c r="M63" s="26">
        <f t="shared" si="2"/>
        <v>0.76196281621456874</v>
      </c>
      <c r="N63" s="27"/>
      <c r="O63" s="27">
        <f t="shared" si="3"/>
        <v>72.606477876774434</v>
      </c>
    </row>
    <row r="64" spans="1:15" x14ac:dyDescent="0.25">
      <c r="A64" s="37">
        <v>1740</v>
      </c>
      <c r="B64" s="27">
        <v>1651.91</v>
      </c>
      <c r="C64" s="27">
        <v>-299.45999999999998</v>
      </c>
      <c r="D64" s="27">
        <v>0</v>
      </c>
      <c r="E64" s="27">
        <v>2325</v>
      </c>
      <c r="F64" s="27">
        <v>1860.64</v>
      </c>
      <c r="G64" s="27">
        <v>-1467.63</v>
      </c>
      <c r="H64" s="27">
        <v>21.8</v>
      </c>
      <c r="I64" s="27">
        <v>178.93100000000001</v>
      </c>
      <c r="J64" s="27">
        <v>1186.8800000000001</v>
      </c>
      <c r="K64" s="34">
        <v>2.8371</v>
      </c>
      <c r="L64" s="34">
        <v>3.8161</v>
      </c>
      <c r="M64" s="26">
        <f t="shared" si="2"/>
        <v>0.76196281621456874</v>
      </c>
      <c r="N64" s="27"/>
      <c r="O64" s="27">
        <f t="shared" si="3"/>
        <v>70.859032562927752</v>
      </c>
    </row>
    <row r="65" spans="1:15" x14ac:dyDescent="0.25">
      <c r="A65" s="37">
        <v>1770</v>
      </c>
      <c r="B65" s="27">
        <v>1671.06</v>
      </c>
      <c r="C65" s="27">
        <v>-322.55</v>
      </c>
      <c r="D65" s="27">
        <v>0</v>
      </c>
      <c r="E65" s="27">
        <v>2325</v>
      </c>
      <c r="F65" s="27">
        <v>1860.64</v>
      </c>
      <c r="G65" s="27">
        <v>-1467.63</v>
      </c>
      <c r="H65" s="27">
        <v>21.8</v>
      </c>
      <c r="I65" s="27">
        <v>178.91</v>
      </c>
      <c r="J65" s="27">
        <v>1160.8699999999999</v>
      </c>
      <c r="K65" s="34">
        <v>2.8822999999999999</v>
      </c>
      <c r="L65" s="34">
        <v>3.7999000000000001</v>
      </c>
      <c r="M65" s="26">
        <f t="shared" si="2"/>
        <v>0.76196281621456874</v>
      </c>
      <c r="N65" s="27"/>
      <c r="O65" s="27">
        <f t="shared" si="3"/>
        <v>69.10086510317214</v>
      </c>
    </row>
    <row r="66" spans="1:15" x14ac:dyDescent="0.25">
      <c r="A66" s="37">
        <v>1800</v>
      </c>
      <c r="B66" s="27">
        <v>1689.39</v>
      </c>
      <c r="C66" s="27">
        <v>-346.29</v>
      </c>
      <c r="D66" s="27">
        <v>0</v>
      </c>
      <c r="E66" s="27">
        <v>2325</v>
      </c>
      <c r="F66" s="27">
        <v>1860.64</v>
      </c>
      <c r="G66" s="27">
        <v>-1467.63</v>
      </c>
      <c r="H66" s="27">
        <v>21.8</v>
      </c>
      <c r="I66" s="27">
        <v>178.886</v>
      </c>
      <c r="J66" s="27">
        <v>1134.55</v>
      </c>
      <c r="K66" s="34">
        <v>2.9268000000000001</v>
      </c>
      <c r="L66" s="34">
        <v>3.7835000000000001</v>
      </c>
      <c r="M66" s="26">
        <f t="shared" si="2"/>
        <v>0.76196281621456874</v>
      </c>
      <c r="N66" s="27"/>
      <c r="O66" s="27">
        <f t="shared" si="3"/>
        <v>67.336634438695441</v>
      </c>
    </row>
    <row r="67" spans="1:15" x14ac:dyDescent="0.25">
      <c r="A67" s="37">
        <v>1830</v>
      </c>
      <c r="B67" s="27">
        <v>1706.89</v>
      </c>
      <c r="C67" s="27">
        <v>-370.66</v>
      </c>
      <c r="D67" s="27">
        <v>0</v>
      </c>
      <c r="E67" s="27">
        <v>2325</v>
      </c>
      <c r="F67" s="27">
        <v>1860.64</v>
      </c>
      <c r="G67" s="27">
        <v>-1467.63</v>
      </c>
      <c r="H67" s="27">
        <v>21.8</v>
      </c>
      <c r="I67" s="27">
        <v>178.86199999999999</v>
      </c>
      <c r="J67" s="27">
        <v>1107.9000000000001</v>
      </c>
      <c r="K67" s="34">
        <v>2.9706000000000001</v>
      </c>
      <c r="L67" s="34">
        <v>3.7671000000000001</v>
      </c>
      <c r="M67" s="26">
        <f t="shared" si="2"/>
        <v>0.76196281621456874</v>
      </c>
      <c r="N67" s="27"/>
      <c r="O67" s="27">
        <f t="shared" si="3"/>
        <v>65.563144200381331</v>
      </c>
    </row>
    <row r="68" spans="1:15" x14ac:dyDescent="0.25">
      <c r="A68" s="37">
        <v>1860</v>
      </c>
      <c r="B68" s="27">
        <v>1723.52</v>
      </c>
      <c r="C68" s="27">
        <v>-395.63</v>
      </c>
      <c r="D68" s="27">
        <v>0</v>
      </c>
      <c r="E68" s="27">
        <v>2325</v>
      </c>
      <c r="F68" s="27">
        <v>1860.64</v>
      </c>
      <c r="G68" s="27">
        <v>-1467.63</v>
      </c>
      <c r="H68" s="27">
        <v>21.8</v>
      </c>
      <c r="I68" s="27">
        <v>178.83500000000001</v>
      </c>
      <c r="J68" s="27">
        <v>1080.96</v>
      </c>
      <c r="K68" s="34">
        <v>3.0135000000000001</v>
      </c>
      <c r="L68" s="34">
        <v>3.7505999999999999</v>
      </c>
      <c r="M68" s="26">
        <f t="shared" si="2"/>
        <v>0.76196281621456874</v>
      </c>
      <c r="N68" s="27"/>
      <c r="O68" s="27">
        <f t="shared" si="3"/>
        <v>63.785746774061273</v>
      </c>
    </row>
    <row r="69" spans="1:15" x14ac:dyDescent="0.25">
      <c r="A69" s="37">
        <v>1890</v>
      </c>
      <c r="B69" s="27">
        <v>1739.27</v>
      </c>
      <c r="C69" s="27">
        <v>-421.16</v>
      </c>
      <c r="D69" s="27">
        <v>0</v>
      </c>
      <c r="E69" s="27">
        <v>2325</v>
      </c>
      <c r="F69" s="27">
        <v>1860.64</v>
      </c>
      <c r="G69" s="27">
        <v>-1467.63</v>
      </c>
      <c r="H69" s="27">
        <v>21.8</v>
      </c>
      <c r="I69" s="27">
        <v>178.80699999999999</v>
      </c>
      <c r="J69" s="27">
        <v>1053.71</v>
      </c>
      <c r="K69" s="34">
        <v>3.0554999999999999</v>
      </c>
      <c r="L69" s="34">
        <v>3.7341000000000002</v>
      </c>
      <c r="M69" s="26">
        <f t="shared" ref="M69:M104" si="4">((ref_diam+offset_diam)/2)/(12*3.281)</f>
        <v>0.76196281621456874</v>
      </c>
      <c r="N69" s="27"/>
      <c r="O69" s="27">
        <f t="shared" ref="O69:O103" si="5">(J69-M69-surface_margin)/(scaling_factor*(SQRT(K69^2+L69^2+sigma_pa^2)))</f>
        <v>62.00233208048413</v>
      </c>
    </row>
    <row r="70" spans="1:15" x14ac:dyDescent="0.25">
      <c r="A70" s="37">
        <v>1920</v>
      </c>
      <c r="B70" s="27">
        <v>1754.12</v>
      </c>
      <c r="C70" s="27">
        <v>-447.23</v>
      </c>
      <c r="D70" s="27">
        <v>0</v>
      </c>
      <c r="E70" s="27">
        <v>2325</v>
      </c>
      <c r="F70" s="27">
        <v>1860.64</v>
      </c>
      <c r="G70" s="27">
        <v>-1467.63</v>
      </c>
      <c r="H70" s="27">
        <v>21.8</v>
      </c>
      <c r="I70" s="27">
        <v>178.77600000000001</v>
      </c>
      <c r="J70" s="27">
        <v>1026.18</v>
      </c>
      <c r="K70" s="34">
        <v>3.0964999999999998</v>
      </c>
      <c r="L70" s="34">
        <v>3.7178</v>
      </c>
      <c r="M70" s="26">
        <f t="shared" si="4"/>
        <v>0.76196281621456874</v>
      </c>
      <c r="N70" s="27"/>
      <c r="O70" s="27">
        <f t="shared" si="5"/>
        <v>60.213691995250969</v>
      </c>
    </row>
    <row r="71" spans="1:15" x14ac:dyDescent="0.25">
      <c r="A71" s="37">
        <v>1950</v>
      </c>
      <c r="B71" s="27">
        <v>1768.05</v>
      </c>
      <c r="C71" s="27">
        <v>-473.79</v>
      </c>
      <c r="D71" s="27">
        <v>0</v>
      </c>
      <c r="E71" s="27">
        <v>2325</v>
      </c>
      <c r="F71" s="27">
        <v>1860.64</v>
      </c>
      <c r="G71" s="27">
        <v>-1467.63</v>
      </c>
      <c r="H71" s="27">
        <v>21.8</v>
      </c>
      <c r="I71" s="27">
        <v>178.744</v>
      </c>
      <c r="J71" s="27">
        <v>998.38</v>
      </c>
      <c r="K71" s="34">
        <v>3.1364000000000001</v>
      </c>
      <c r="L71" s="34">
        <v>3.7016</v>
      </c>
      <c r="M71" s="26">
        <f t="shared" si="4"/>
        <v>0.76196281621456874</v>
      </c>
      <c r="N71" s="27"/>
      <c r="O71" s="27">
        <f t="shared" si="5"/>
        <v>58.422337324433812</v>
      </c>
    </row>
    <row r="72" spans="1:15" x14ac:dyDescent="0.25">
      <c r="A72" s="37">
        <v>1980</v>
      </c>
      <c r="B72" s="27">
        <v>1781.04</v>
      </c>
      <c r="C72" s="27">
        <v>-500.83</v>
      </c>
      <c r="D72" s="27">
        <v>0</v>
      </c>
      <c r="E72" s="27">
        <v>2325</v>
      </c>
      <c r="F72" s="27">
        <v>1860.64</v>
      </c>
      <c r="G72" s="27">
        <v>-1467.63</v>
      </c>
      <c r="H72" s="27">
        <v>21.8</v>
      </c>
      <c r="I72" s="27">
        <v>178.709</v>
      </c>
      <c r="J72" s="27">
        <v>970.32</v>
      </c>
      <c r="K72" s="34">
        <v>3.1751</v>
      </c>
      <c r="L72" s="34">
        <v>3.6856</v>
      </c>
      <c r="M72" s="26">
        <f t="shared" si="4"/>
        <v>0.76196281621456874</v>
      </c>
      <c r="N72" s="27"/>
      <c r="O72" s="27">
        <f t="shared" si="5"/>
        <v>56.62875518161735</v>
      </c>
    </row>
    <row r="73" spans="1:15" x14ac:dyDescent="0.25">
      <c r="A73" s="37">
        <v>2010</v>
      </c>
      <c r="B73" s="27">
        <v>1793.09</v>
      </c>
      <c r="C73" s="27">
        <v>-528.30999999999995</v>
      </c>
      <c r="D73" s="27">
        <v>0</v>
      </c>
      <c r="E73" s="27">
        <v>2325</v>
      </c>
      <c r="F73" s="27">
        <v>1860.64</v>
      </c>
      <c r="G73" s="27">
        <v>-1467.63</v>
      </c>
      <c r="H73" s="27">
        <v>21.8</v>
      </c>
      <c r="I73" s="27">
        <v>178.67099999999999</v>
      </c>
      <c r="J73" s="27">
        <v>942</v>
      </c>
      <c r="K73" s="34">
        <v>3.2124000000000001</v>
      </c>
      <c r="L73" s="34">
        <v>3.6699000000000002</v>
      </c>
      <c r="M73" s="26">
        <f t="shared" si="4"/>
        <v>0.76196281621456874</v>
      </c>
      <c r="N73" s="27"/>
      <c r="O73" s="27">
        <f t="shared" si="5"/>
        <v>54.833593503690125</v>
      </c>
    </row>
    <row r="74" spans="1:15" x14ac:dyDescent="0.25">
      <c r="A74" s="37">
        <v>2040</v>
      </c>
      <c r="B74" s="27">
        <v>1804.16</v>
      </c>
      <c r="C74" s="27">
        <v>-556.19000000000005</v>
      </c>
      <c r="D74" s="27">
        <v>0</v>
      </c>
      <c r="E74" s="27">
        <v>2325</v>
      </c>
      <c r="F74" s="27">
        <v>1860.64</v>
      </c>
      <c r="G74" s="27">
        <v>-1467.63</v>
      </c>
      <c r="H74" s="27">
        <v>21.8</v>
      </c>
      <c r="I74" s="27">
        <v>178.63</v>
      </c>
      <c r="J74" s="27">
        <v>913.45</v>
      </c>
      <c r="K74" s="34">
        <v>3.2482000000000002</v>
      </c>
      <c r="L74" s="34">
        <v>3.6547000000000001</v>
      </c>
      <c r="M74" s="26">
        <f t="shared" si="4"/>
        <v>0.76196281621456874</v>
      </c>
      <c r="N74" s="27"/>
      <c r="O74" s="27">
        <f t="shared" si="5"/>
        <v>53.037656646314076</v>
      </c>
    </row>
    <row r="75" spans="1:15" x14ac:dyDescent="0.25">
      <c r="A75" s="37">
        <v>2070</v>
      </c>
      <c r="B75" s="27">
        <v>1814.26</v>
      </c>
      <c r="C75" s="27">
        <v>-584.42999999999995</v>
      </c>
      <c r="D75" s="27">
        <v>0</v>
      </c>
      <c r="E75" s="27">
        <v>2325</v>
      </c>
      <c r="F75" s="27">
        <v>1860.64</v>
      </c>
      <c r="G75" s="27">
        <v>-1467.63</v>
      </c>
      <c r="H75" s="27">
        <v>21.8</v>
      </c>
      <c r="I75" s="27">
        <v>178.58600000000001</v>
      </c>
      <c r="J75" s="27">
        <v>884.68</v>
      </c>
      <c r="K75" s="34">
        <v>3.2824</v>
      </c>
      <c r="L75" s="34">
        <v>3.6398999999999999</v>
      </c>
      <c r="M75" s="26">
        <f t="shared" si="4"/>
        <v>0.76196281621456874</v>
      </c>
      <c r="N75" s="27"/>
      <c r="O75" s="27">
        <f t="shared" si="5"/>
        <v>51.243006847176822</v>
      </c>
    </row>
    <row r="76" spans="1:15" x14ac:dyDescent="0.25">
      <c r="A76" s="37">
        <v>2100</v>
      </c>
      <c r="B76" s="27">
        <v>1823.37</v>
      </c>
      <c r="C76" s="27">
        <v>-613.02</v>
      </c>
      <c r="D76" s="27">
        <v>0</v>
      </c>
      <c r="E76" s="27">
        <v>2325</v>
      </c>
      <c r="F76" s="27">
        <v>1860.64</v>
      </c>
      <c r="G76" s="27">
        <v>-1467.63</v>
      </c>
      <c r="H76" s="27">
        <v>21.8</v>
      </c>
      <c r="I76" s="27">
        <v>178.53899999999999</v>
      </c>
      <c r="J76" s="27">
        <v>855.71</v>
      </c>
      <c r="K76" s="34">
        <v>3.3148</v>
      </c>
      <c r="L76" s="34">
        <v>3.6257999999999999</v>
      </c>
      <c r="M76" s="26">
        <f t="shared" si="4"/>
        <v>0.76196281621456874</v>
      </c>
      <c r="N76" s="27"/>
      <c r="O76" s="27">
        <f t="shared" si="5"/>
        <v>49.44972594152992</v>
      </c>
    </row>
    <row r="77" spans="1:15" x14ac:dyDescent="0.25">
      <c r="A77" s="37">
        <v>2130</v>
      </c>
      <c r="B77" s="27">
        <v>1831.47</v>
      </c>
      <c r="C77" s="27">
        <v>-641.9</v>
      </c>
      <c r="D77" s="27">
        <v>0</v>
      </c>
      <c r="E77" s="27">
        <v>2325</v>
      </c>
      <c r="F77" s="27">
        <v>1860.64</v>
      </c>
      <c r="G77" s="27">
        <v>-1467.63</v>
      </c>
      <c r="H77" s="27">
        <v>21.8</v>
      </c>
      <c r="I77" s="27">
        <v>178.488</v>
      </c>
      <c r="J77" s="27">
        <v>826.53</v>
      </c>
      <c r="K77" s="34">
        <v>3.3452999999999999</v>
      </c>
      <c r="L77" s="34">
        <v>3.6124000000000001</v>
      </c>
      <c r="M77" s="26">
        <f t="shared" si="4"/>
        <v>0.76196281621456874</v>
      </c>
      <c r="N77" s="27"/>
      <c r="O77" s="27">
        <f t="shared" si="5"/>
        <v>47.657767499984644</v>
      </c>
    </row>
    <row r="78" spans="1:15" x14ac:dyDescent="0.25">
      <c r="A78" s="37">
        <v>2160</v>
      </c>
      <c r="B78" s="27">
        <v>1838.56</v>
      </c>
      <c r="C78" s="27">
        <v>-671.05</v>
      </c>
      <c r="D78" s="27">
        <v>0</v>
      </c>
      <c r="E78" s="27">
        <v>2325</v>
      </c>
      <c r="F78" s="27">
        <v>1860.64</v>
      </c>
      <c r="G78" s="27">
        <v>-1467.63</v>
      </c>
      <c r="H78" s="27">
        <v>21.8</v>
      </c>
      <c r="I78" s="27">
        <v>178.43299999999999</v>
      </c>
      <c r="J78" s="27">
        <v>797.19</v>
      </c>
      <c r="K78" s="34">
        <v>3.3736000000000002</v>
      </c>
      <c r="L78" s="34">
        <v>3.5998999999999999</v>
      </c>
      <c r="M78" s="26">
        <f t="shared" si="4"/>
        <v>0.76196281621456874</v>
      </c>
      <c r="N78" s="27"/>
      <c r="O78" s="27">
        <f t="shared" si="5"/>
        <v>45.870299381864129</v>
      </c>
    </row>
    <row r="79" spans="1:15" x14ac:dyDescent="0.25">
      <c r="A79" s="37">
        <v>2190</v>
      </c>
      <c r="B79" s="27">
        <v>1844.63</v>
      </c>
      <c r="C79" s="27">
        <v>-700.43</v>
      </c>
      <c r="D79" s="27">
        <v>0</v>
      </c>
      <c r="E79" s="27">
        <v>2325</v>
      </c>
      <c r="F79" s="27">
        <v>1860.64</v>
      </c>
      <c r="G79" s="27">
        <v>-1467.63</v>
      </c>
      <c r="H79" s="27">
        <v>21.8</v>
      </c>
      <c r="I79" s="27">
        <v>178.37299999999999</v>
      </c>
      <c r="J79" s="27">
        <v>767.68</v>
      </c>
      <c r="K79" s="34">
        <v>3.3995000000000002</v>
      </c>
      <c r="L79" s="34">
        <v>3.5884</v>
      </c>
      <c r="M79" s="26">
        <f t="shared" si="4"/>
        <v>0.76196281621456874</v>
      </c>
      <c r="N79" s="27"/>
      <c r="O79" s="27">
        <f t="shared" si="5"/>
        <v>44.08695738674519</v>
      </c>
    </row>
    <row r="80" spans="1:15" x14ac:dyDescent="0.25">
      <c r="A80" s="37">
        <v>2220</v>
      </c>
      <c r="B80" s="27">
        <v>1849.66</v>
      </c>
      <c r="C80" s="27">
        <v>-730</v>
      </c>
      <c r="D80" s="27">
        <v>0</v>
      </c>
      <c r="E80" s="27">
        <v>2325</v>
      </c>
      <c r="F80" s="27">
        <v>1860.64</v>
      </c>
      <c r="G80" s="27">
        <v>-1467.63</v>
      </c>
      <c r="H80" s="27">
        <v>21.8</v>
      </c>
      <c r="I80" s="27">
        <v>178.30799999999999</v>
      </c>
      <c r="J80" s="27">
        <v>738.04</v>
      </c>
      <c r="K80" s="34">
        <v>3.4228000000000001</v>
      </c>
      <c r="L80" s="34">
        <v>3.5781000000000001</v>
      </c>
      <c r="M80" s="26">
        <f t="shared" si="4"/>
        <v>0.76196281621456874</v>
      </c>
      <c r="N80" s="27"/>
      <c r="O80" s="27">
        <f t="shared" si="5"/>
        <v>42.309498766331494</v>
      </c>
    </row>
    <row r="81" spans="1:15" x14ac:dyDescent="0.25">
      <c r="A81" s="37">
        <v>2250</v>
      </c>
      <c r="B81" s="27">
        <v>1853.67</v>
      </c>
      <c r="C81" s="27">
        <v>-759.73</v>
      </c>
      <c r="D81" s="27">
        <v>0</v>
      </c>
      <c r="E81" s="27">
        <v>2325</v>
      </c>
      <c r="F81" s="27">
        <v>1860.64</v>
      </c>
      <c r="G81" s="27">
        <v>-1467.63</v>
      </c>
      <c r="H81" s="27">
        <v>21.8</v>
      </c>
      <c r="I81" s="27">
        <v>178.23699999999999</v>
      </c>
      <c r="J81" s="27">
        <v>708.27</v>
      </c>
      <c r="K81" s="34">
        <v>3.4432</v>
      </c>
      <c r="L81" s="34">
        <v>3.5693000000000001</v>
      </c>
      <c r="M81" s="26">
        <f t="shared" si="4"/>
        <v>0.76196281621456874</v>
      </c>
      <c r="N81" s="27"/>
      <c r="O81" s="27">
        <f t="shared" si="5"/>
        <v>40.537318916986536</v>
      </c>
    </row>
    <row r="82" spans="1:15" x14ac:dyDescent="0.25">
      <c r="A82" s="37">
        <v>2280</v>
      </c>
      <c r="B82" s="27">
        <v>1856.72</v>
      </c>
      <c r="C82" s="27">
        <v>-789.57</v>
      </c>
      <c r="D82" s="27">
        <v>0</v>
      </c>
      <c r="E82" s="27">
        <v>2325</v>
      </c>
      <c r="F82" s="27">
        <v>1860.64</v>
      </c>
      <c r="G82" s="27">
        <v>-1467.63</v>
      </c>
      <c r="H82" s="27">
        <v>21.8</v>
      </c>
      <c r="I82" s="27">
        <v>178.15899999999999</v>
      </c>
      <c r="J82" s="27">
        <v>678.42</v>
      </c>
      <c r="K82" s="34">
        <v>3.4609000000000001</v>
      </c>
      <c r="L82" s="34">
        <v>3.5619000000000001</v>
      </c>
      <c r="M82" s="26">
        <f t="shared" si="4"/>
        <v>0.76196281621456874</v>
      </c>
      <c r="N82" s="27"/>
      <c r="O82" s="27">
        <f t="shared" si="5"/>
        <v>38.772173113262951</v>
      </c>
    </row>
    <row r="83" spans="1:15" x14ac:dyDescent="0.25">
      <c r="A83" s="37">
        <v>2310</v>
      </c>
      <c r="B83" s="27">
        <v>1859.33</v>
      </c>
      <c r="C83" s="27">
        <v>-819.46</v>
      </c>
      <c r="D83" s="27">
        <v>0</v>
      </c>
      <c r="E83" s="27">
        <v>2325</v>
      </c>
      <c r="F83" s="27">
        <v>1860.64</v>
      </c>
      <c r="G83" s="27">
        <v>-1467.63</v>
      </c>
      <c r="H83" s="27">
        <v>21.8</v>
      </c>
      <c r="I83" s="27">
        <v>178.07400000000001</v>
      </c>
      <c r="J83" s="27">
        <v>648.54</v>
      </c>
      <c r="K83" s="34">
        <v>3.4777999999999998</v>
      </c>
      <c r="L83" s="34">
        <v>3.5548999999999999</v>
      </c>
      <c r="M83" s="26">
        <f t="shared" si="4"/>
        <v>0.76196281621456874</v>
      </c>
      <c r="N83" s="27"/>
      <c r="O83" s="27">
        <f t="shared" si="5"/>
        <v>37.011770346455236</v>
      </c>
    </row>
    <row r="84" spans="1:15" x14ac:dyDescent="0.25">
      <c r="A84" s="37">
        <v>2340</v>
      </c>
      <c r="B84" s="27">
        <v>1861.95</v>
      </c>
      <c r="C84" s="27">
        <v>-849.34</v>
      </c>
      <c r="D84" s="27">
        <v>0</v>
      </c>
      <c r="E84" s="27">
        <v>2325</v>
      </c>
      <c r="F84" s="27">
        <v>1860.64</v>
      </c>
      <c r="G84" s="27">
        <v>-1467.63</v>
      </c>
      <c r="H84" s="27">
        <v>21.8</v>
      </c>
      <c r="I84" s="27">
        <v>177.98099999999999</v>
      </c>
      <c r="J84" s="27">
        <v>618.66999999999996</v>
      </c>
      <c r="K84" s="34">
        <v>3.4961000000000002</v>
      </c>
      <c r="L84" s="34">
        <v>3.5472000000000001</v>
      </c>
      <c r="M84" s="26">
        <f t="shared" si="4"/>
        <v>0.76196281621456874</v>
      </c>
      <c r="N84" s="27"/>
      <c r="O84" s="27">
        <f t="shared" si="5"/>
        <v>35.252889361717017</v>
      </c>
    </row>
    <row r="85" spans="1:15" x14ac:dyDescent="0.25">
      <c r="A85" s="37">
        <v>2370</v>
      </c>
      <c r="B85" s="27">
        <v>1864.56</v>
      </c>
      <c r="C85" s="27">
        <v>-879.23</v>
      </c>
      <c r="D85" s="27">
        <v>0</v>
      </c>
      <c r="E85" s="27">
        <v>2325</v>
      </c>
      <c r="F85" s="27">
        <v>1860.64</v>
      </c>
      <c r="G85" s="27">
        <v>-1467.63</v>
      </c>
      <c r="H85" s="27">
        <v>21.8</v>
      </c>
      <c r="I85" s="27">
        <v>177.87899999999999</v>
      </c>
      <c r="J85" s="27">
        <v>588.82000000000005</v>
      </c>
      <c r="K85" s="34">
        <v>3.516</v>
      </c>
      <c r="L85" s="34">
        <v>3.5388000000000002</v>
      </c>
      <c r="M85" s="26">
        <f t="shared" si="4"/>
        <v>0.76196281621456874</v>
      </c>
      <c r="N85" s="27"/>
      <c r="O85" s="27">
        <f t="shared" si="5"/>
        <v>33.495615672907782</v>
      </c>
    </row>
    <row r="86" spans="1:15" x14ac:dyDescent="0.25">
      <c r="A86" s="37">
        <v>2400</v>
      </c>
      <c r="B86" s="27">
        <v>1867.18</v>
      </c>
      <c r="C86" s="27">
        <v>-909.12</v>
      </c>
      <c r="D86" s="27">
        <v>0</v>
      </c>
      <c r="E86" s="27">
        <v>2325</v>
      </c>
      <c r="F86" s="27">
        <v>1860.64</v>
      </c>
      <c r="G86" s="27">
        <v>-1467.63</v>
      </c>
      <c r="H86" s="27">
        <v>21.8</v>
      </c>
      <c r="I86" s="27">
        <v>177.76499999999999</v>
      </c>
      <c r="J86" s="27">
        <v>558.98</v>
      </c>
      <c r="K86" s="34">
        <v>3.5377999999999998</v>
      </c>
      <c r="L86" s="34">
        <v>3.5293999999999999</v>
      </c>
      <c r="M86" s="26">
        <f t="shared" si="4"/>
        <v>0.76196281621456874</v>
      </c>
      <c r="N86" s="27"/>
      <c r="O86" s="27">
        <f t="shared" si="5"/>
        <v>31.739978565415651</v>
      </c>
    </row>
    <row r="87" spans="1:15" x14ac:dyDescent="0.25">
      <c r="A87" s="37">
        <v>2430</v>
      </c>
      <c r="B87" s="27">
        <v>1869.79</v>
      </c>
      <c r="C87" s="27">
        <v>-939</v>
      </c>
      <c r="D87" s="27">
        <v>0</v>
      </c>
      <c r="E87" s="27">
        <v>2325</v>
      </c>
      <c r="F87" s="27">
        <v>1860.64</v>
      </c>
      <c r="G87" s="27">
        <v>-1467.63</v>
      </c>
      <c r="H87" s="27">
        <v>21.8</v>
      </c>
      <c r="I87" s="27">
        <v>177.63900000000001</v>
      </c>
      <c r="J87" s="27">
        <v>529.16</v>
      </c>
      <c r="K87" s="34">
        <v>3.5617000000000001</v>
      </c>
      <c r="L87" s="34">
        <v>3.5190999999999999</v>
      </c>
      <c r="M87" s="26">
        <f t="shared" si="4"/>
        <v>0.76196281621456874</v>
      </c>
      <c r="N87" s="27"/>
      <c r="O87" s="27">
        <f t="shared" si="5"/>
        <v>29.985867404091938</v>
      </c>
    </row>
    <row r="88" spans="1:15" x14ac:dyDescent="0.25">
      <c r="A88" s="37">
        <v>2460</v>
      </c>
      <c r="B88" s="27">
        <v>1872.41</v>
      </c>
      <c r="C88" s="27">
        <v>-968.89</v>
      </c>
      <c r="D88" s="27">
        <v>0</v>
      </c>
      <c r="E88" s="27">
        <v>2325</v>
      </c>
      <c r="F88" s="27">
        <v>1860.64</v>
      </c>
      <c r="G88" s="27">
        <v>-1467.63</v>
      </c>
      <c r="H88" s="27">
        <v>21.8</v>
      </c>
      <c r="I88" s="27">
        <v>177.49799999999999</v>
      </c>
      <c r="J88" s="27">
        <v>499.36</v>
      </c>
      <c r="K88" s="34">
        <v>3.5882999999999998</v>
      </c>
      <c r="L88" s="34">
        <v>3.5074999999999998</v>
      </c>
      <c r="M88" s="26">
        <f t="shared" si="4"/>
        <v>0.76196281621456874</v>
      </c>
      <c r="N88" s="27"/>
      <c r="O88" s="27">
        <f t="shared" si="5"/>
        <v>28.233268680630239</v>
      </c>
    </row>
    <row r="89" spans="1:15" x14ac:dyDescent="0.25">
      <c r="A89" s="37">
        <v>2490</v>
      </c>
      <c r="B89" s="27">
        <v>1875.02</v>
      </c>
      <c r="C89" s="27">
        <v>-998.77</v>
      </c>
      <c r="D89" s="27">
        <v>0</v>
      </c>
      <c r="E89" s="27">
        <v>2325</v>
      </c>
      <c r="F89" s="27">
        <v>1860.64</v>
      </c>
      <c r="G89" s="27">
        <v>-1467.63</v>
      </c>
      <c r="H89" s="27">
        <v>21.8</v>
      </c>
      <c r="I89" s="27">
        <v>177.33799999999999</v>
      </c>
      <c r="J89" s="27">
        <v>469.58</v>
      </c>
      <c r="K89" s="34">
        <v>3.6179999999999999</v>
      </c>
      <c r="L89" s="34">
        <v>3.4944999999999999</v>
      </c>
      <c r="M89" s="26">
        <f t="shared" si="4"/>
        <v>0.76196281621456874</v>
      </c>
      <c r="N89" s="27"/>
      <c r="O89" s="27">
        <f t="shared" si="5"/>
        <v>26.481980375892508</v>
      </c>
    </row>
    <row r="90" spans="1:15" x14ac:dyDescent="0.25">
      <c r="A90" s="37">
        <v>2520</v>
      </c>
      <c r="B90" s="27">
        <v>1877.64</v>
      </c>
      <c r="C90" s="27">
        <v>-1028.6600000000001</v>
      </c>
      <c r="D90" s="27">
        <v>0</v>
      </c>
      <c r="E90" s="27">
        <v>2325</v>
      </c>
      <c r="F90" s="27">
        <v>1860.64</v>
      </c>
      <c r="G90" s="27">
        <v>-1467.63</v>
      </c>
      <c r="H90" s="27">
        <v>21.8</v>
      </c>
      <c r="I90" s="27">
        <v>177.15799999999999</v>
      </c>
      <c r="J90" s="27">
        <v>439.84</v>
      </c>
      <c r="K90" s="34">
        <v>3.6515</v>
      </c>
      <c r="L90" s="34">
        <v>3.4798</v>
      </c>
      <c r="M90" s="26">
        <f t="shared" si="4"/>
        <v>0.76196281621456874</v>
      </c>
      <c r="N90" s="27"/>
      <c r="O90" s="27">
        <f t="shared" si="5"/>
        <v>24.732840098368314</v>
      </c>
    </row>
    <row r="91" spans="1:15" x14ac:dyDescent="0.25">
      <c r="A91" s="37">
        <v>2550</v>
      </c>
      <c r="B91" s="27">
        <v>1880.25</v>
      </c>
      <c r="C91" s="27">
        <v>-1058.55</v>
      </c>
      <c r="D91" s="27">
        <v>0</v>
      </c>
      <c r="E91" s="27">
        <v>2325</v>
      </c>
      <c r="F91" s="27">
        <v>1860.64</v>
      </c>
      <c r="G91" s="27">
        <v>-1467.63</v>
      </c>
      <c r="H91" s="27">
        <v>21.8</v>
      </c>
      <c r="I91" s="27">
        <v>176.95</v>
      </c>
      <c r="J91" s="27">
        <v>410.14</v>
      </c>
      <c r="K91" s="34">
        <v>3.6897000000000002</v>
      </c>
      <c r="L91" s="34">
        <v>3.4630000000000001</v>
      </c>
      <c r="M91" s="26">
        <f t="shared" si="4"/>
        <v>0.76196281621456874</v>
      </c>
      <c r="N91" s="27"/>
      <c r="O91" s="27">
        <f t="shared" si="5"/>
        <v>22.985571552277083</v>
      </c>
    </row>
    <row r="92" spans="1:15" x14ac:dyDescent="0.25">
      <c r="A92" s="37">
        <v>2580</v>
      </c>
      <c r="B92" s="27">
        <v>1882.87</v>
      </c>
      <c r="C92" s="27">
        <v>-1088.43</v>
      </c>
      <c r="D92" s="27">
        <v>0</v>
      </c>
      <c r="E92" s="27">
        <v>2325</v>
      </c>
      <c r="F92" s="27">
        <v>1860.64</v>
      </c>
      <c r="G92" s="27">
        <v>-1467.63</v>
      </c>
      <c r="H92" s="27">
        <v>21.8</v>
      </c>
      <c r="I92" s="27">
        <v>176.71</v>
      </c>
      <c r="J92" s="27">
        <v>380.48</v>
      </c>
      <c r="K92" s="34">
        <v>3.7336999999999998</v>
      </c>
      <c r="L92" s="34">
        <v>3.4437000000000002</v>
      </c>
      <c r="M92" s="26">
        <f t="shared" si="4"/>
        <v>0.76196281621456874</v>
      </c>
      <c r="N92" s="27"/>
      <c r="O92" s="27">
        <f t="shared" si="5"/>
        <v>21.239755889258237</v>
      </c>
    </row>
    <row r="93" spans="1:15" x14ac:dyDescent="0.25">
      <c r="A93" s="37">
        <v>2610</v>
      </c>
      <c r="B93" s="27">
        <v>1885.48</v>
      </c>
      <c r="C93" s="27">
        <v>-1118.32</v>
      </c>
      <c r="D93" s="27">
        <v>0</v>
      </c>
      <c r="E93" s="27">
        <v>2325</v>
      </c>
      <c r="F93" s="27">
        <v>1860.64</v>
      </c>
      <c r="G93" s="27">
        <v>-1467.63</v>
      </c>
      <c r="H93" s="27">
        <v>21.8</v>
      </c>
      <c r="I93" s="27">
        <v>176.43</v>
      </c>
      <c r="J93" s="27">
        <v>350.87</v>
      </c>
      <c r="K93" s="34">
        <v>3.7852999999999999</v>
      </c>
      <c r="L93" s="34">
        <v>3.4213</v>
      </c>
      <c r="M93" s="26">
        <f t="shared" si="4"/>
        <v>0.76196281621456874</v>
      </c>
      <c r="N93" s="27"/>
      <c r="O93" s="27">
        <f t="shared" si="5"/>
        <v>19.494753436817177</v>
      </c>
    </row>
    <row r="94" spans="1:15" x14ac:dyDescent="0.25">
      <c r="A94" s="37">
        <v>2640</v>
      </c>
      <c r="B94" s="27">
        <v>1888.09</v>
      </c>
      <c r="C94" s="27">
        <v>-1148.2</v>
      </c>
      <c r="D94" s="27">
        <v>0</v>
      </c>
      <c r="E94" s="27">
        <v>2325</v>
      </c>
      <c r="F94" s="27">
        <v>1860.64</v>
      </c>
      <c r="G94" s="27">
        <v>-1467.63</v>
      </c>
      <c r="H94" s="27">
        <v>21.8</v>
      </c>
      <c r="I94" s="27">
        <v>176.09700000000001</v>
      </c>
      <c r="J94" s="27">
        <v>321.35000000000002</v>
      </c>
      <c r="K94" s="34">
        <v>3.8464999999999998</v>
      </c>
      <c r="L94" s="34">
        <v>3.3950999999999998</v>
      </c>
      <c r="M94" s="26">
        <f t="shared" si="4"/>
        <v>0.76196281621456874</v>
      </c>
      <c r="N94" s="27"/>
      <c r="O94" s="27">
        <f t="shared" si="5"/>
        <v>17.752453178277904</v>
      </c>
    </row>
    <row r="95" spans="1:15" x14ac:dyDescent="0.25">
      <c r="A95" s="37">
        <v>2670</v>
      </c>
      <c r="B95" s="27">
        <v>1890.71</v>
      </c>
      <c r="C95" s="27">
        <v>-1178.0899999999999</v>
      </c>
      <c r="D95" s="27">
        <v>0</v>
      </c>
      <c r="E95" s="27">
        <v>2325</v>
      </c>
      <c r="F95" s="27">
        <v>1860.64</v>
      </c>
      <c r="G95" s="27">
        <v>-1467.63</v>
      </c>
      <c r="H95" s="27">
        <v>21.8</v>
      </c>
      <c r="I95" s="27">
        <v>175.69499999999999</v>
      </c>
      <c r="J95" s="27">
        <v>291.91000000000003</v>
      </c>
      <c r="K95" s="34">
        <v>3.9205999999999999</v>
      </c>
      <c r="L95" s="34">
        <v>3.3639000000000001</v>
      </c>
      <c r="M95" s="26">
        <f t="shared" si="4"/>
        <v>0.76196281621456874</v>
      </c>
      <c r="N95" s="27"/>
      <c r="O95" s="27">
        <f t="shared" si="5"/>
        <v>16.011206680910973</v>
      </c>
    </row>
    <row r="96" spans="1:15" x14ac:dyDescent="0.25">
      <c r="A96" s="37">
        <v>2700</v>
      </c>
      <c r="B96" s="27">
        <v>1893.32</v>
      </c>
      <c r="C96" s="27">
        <v>-1207.97</v>
      </c>
      <c r="D96" s="27">
        <v>0</v>
      </c>
      <c r="E96" s="27">
        <v>2325</v>
      </c>
      <c r="F96" s="27">
        <v>1860.64</v>
      </c>
      <c r="G96" s="27">
        <v>-1467.63</v>
      </c>
      <c r="H96" s="27">
        <v>21.8</v>
      </c>
      <c r="I96" s="27">
        <v>175.202</v>
      </c>
      <c r="J96" s="27">
        <v>262.61</v>
      </c>
      <c r="K96" s="34">
        <v>4.0122999999999998</v>
      </c>
      <c r="L96" s="34">
        <v>3.3262999999999998</v>
      </c>
      <c r="M96" s="26">
        <f t="shared" si="4"/>
        <v>0.76196281621456874</v>
      </c>
      <c r="N96" s="27"/>
      <c r="O96" s="27">
        <f t="shared" si="5"/>
        <v>14.27271323184371</v>
      </c>
    </row>
    <row r="97" spans="1:15" x14ac:dyDescent="0.25">
      <c r="A97" s="37">
        <v>2730</v>
      </c>
      <c r="B97" s="27">
        <v>1895.94</v>
      </c>
      <c r="C97" s="27">
        <v>-1237.8599999999999</v>
      </c>
      <c r="D97" s="27">
        <v>0</v>
      </c>
      <c r="E97" s="27">
        <v>2325</v>
      </c>
      <c r="F97" s="27">
        <v>1860.64</v>
      </c>
      <c r="G97" s="27">
        <v>-1467.63</v>
      </c>
      <c r="H97" s="27">
        <v>21.8</v>
      </c>
      <c r="I97" s="27">
        <v>174.58099999999999</v>
      </c>
      <c r="J97" s="27">
        <v>233.49</v>
      </c>
      <c r="K97" s="34">
        <v>4.1285999999999996</v>
      </c>
      <c r="L97" s="34">
        <v>3.2806000000000002</v>
      </c>
      <c r="M97" s="26">
        <f t="shared" si="4"/>
        <v>0.76196281621456874</v>
      </c>
      <c r="N97" s="27"/>
      <c r="O97" s="27">
        <f t="shared" si="5"/>
        <v>12.537029143247949</v>
      </c>
    </row>
    <row r="98" spans="1:15" x14ac:dyDescent="0.25">
      <c r="A98" s="37">
        <v>2760</v>
      </c>
      <c r="B98" s="27">
        <v>1898.55</v>
      </c>
      <c r="C98" s="27">
        <v>-1267.75</v>
      </c>
      <c r="D98" s="27">
        <v>0</v>
      </c>
      <c r="E98" s="27">
        <v>2325</v>
      </c>
      <c r="F98" s="27">
        <v>1860.64</v>
      </c>
      <c r="G98" s="27">
        <v>-1467.63</v>
      </c>
      <c r="H98" s="27">
        <v>21.8</v>
      </c>
      <c r="I98" s="27">
        <v>173.77699999999999</v>
      </c>
      <c r="J98" s="27">
        <v>204.61</v>
      </c>
      <c r="K98" s="34">
        <v>4.2801999999999998</v>
      </c>
      <c r="L98" s="34">
        <v>3.2242000000000002</v>
      </c>
      <c r="M98" s="26">
        <f t="shared" si="4"/>
        <v>0.76196281621456874</v>
      </c>
      <c r="N98" s="27"/>
      <c r="O98" s="27">
        <f t="shared" si="5"/>
        <v>10.805821203846355</v>
      </c>
    </row>
    <row r="99" spans="1:15" x14ac:dyDescent="0.25">
      <c r="A99" s="37">
        <v>2790</v>
      </c>
      <c r="B99" s="27">
        <v>1900.91</v>
      </c>
      <c r="C99" s="27">
        <v>-1297.6500000000001</v>
      </c>
      <c r="D99" s="27">
        <v>0</v>
      </c>
      <c r="E99" s="27">
        <v>2325</v>
      </c>
      <c r="F99" s="27">
        <v>1860.64</v>
      </c>
      <c r="G99" s="27">
        <v>-1467.63</v>
      </c>
      <c r="H99" s="27">
        <v>21.8</v>
      </c>
      <c r="I99" s="27">
        <v>172.69300000000001</v>
      </c>
      <c r="J99" s="27">
        <v>176.04</v>
      </c>
      <c r="K99" s="34">
        <v>4.4810999999999996</v>
      </c>
      <c r="L99" s="34">
        <v>3.1566000000000001</v>
      </c>
      <c r="M99" s="26">
        <f t="shared" si="4"/>
        <v>0.76196281621456874</v>
      </c>
      <c r="N99" s="27"/>
      <c r="O99" s="27">
        <f t="shared" si="5"/>
        <v>9.083107544577361</v>
      </c>
    </row>
    <row r="100" spans="1:15" x14ac:dyDescent="0.25">
      <c r="A100" s="37">
        <v>2820</v>
      </c>
      <c r="B100" s="27">
        <v>1902.48</v>
      </c>
      <c r="C100" s="27">
        <v>-1327.61</v>
      </c>
      <c r="D100" s="27">
        <v>0</v>
      </c>
      <c r="E100" s="27">
        <v>2325</v>
      </c>
      <c r="F100" s="27">
        <v>1860.64</v>
      </c>
      <c r="G100" s="27">
        <v>-1467.63</v>
      </c>
      <c r="H100" s="27">
        <v>21.8</v>
      </c>
      <c r="I100" s="27">
        <v>171.15299999999999</v>
      </c>
      <c r="J100" s="27">
        <v>147.75</v>
      </c>
      <c r="K100" s="34">
        <v>4.7518000000000002</v>
      </c>
      <c r="L100" s="34">
        <v>3.0832999999999999</v>
      </c>
      <c r="M100" s="26">
        <f t="shared" si="4"/>
        <v>0.76196281621456874</v>
      </c>
      <c r="N100" s="27"/>
      <c r="O100" s="27">
        <f t="shared" si="5"/>
        <v>7.3702328254267968</v>
      </c>
    </row>
    <row r="101" spans="1:15" x14ac:dyDescent="0.25">
      <c r="A101" s="37">
        <v>2850</v>
      </c>
      <c r="B101" s="27">
        <v>1903</v>
      </c>
      <c r="C101" s="27">
        <v>-1357.6</v>
      </c>
      <c r="D101" s="27">
        <v>0</v>
      </c>
      <c r="E101" s="27">
        <v>2325</v>
      </c>
      <c r="F101" s="27">
        <v>1860.64</v>
      </c>
      <c r="G101" s="27">
        <v>-1467.63</v>
      </c>
      <c r="H101" s="27">
        <v>21.8</v>
      </c>
      <c r="I101" s="27">
        <v>168.79499999999999</v>
      </c>
      <c r="J101" s="27">
        <v>119.9</v>
      </c>
      <c r="K101" s="34">
        <v>5.1372999999999998</v>
      </c>
      <c r="L101" s="34">
        <v>3.0179</v>
      </c>
      <c r="M101" s="26">
        <f t="shared" si="4"/>
        <v>0.76196281621456874</v>
      </c>
      <c r="N101" s="27"/>
      <c r="O101" s="27">
        <f t="shared" si="5"/>
        <v>5.6787402500825346</v>
      </c>
    </row>
    <row r="102" spans="1:15" x14ac:dyDescent="0.25">
      <c r="A102" s="37">
        <v>2880</v>
      </c>
      <c r="B102" s="27">
        <v>1903</v>
      </c>
      <c r="C102" s="27">
        <v>-1387.6</v>
      </c>
      <c r="D102" s="27">
        <v>0</v>
      </c>
      <c r="E102" s="27">
        <v>2325</v>
      </c>
      <c r="F102" s="27">
        <v>1860.64</v>
      </c>
      <c r="G102" s="27">
        <v>-1467.63</v>
      </c>
      <c r="H102" s="27">
        <v>21.8</v>
      </c>
      <c r="I102" s="27">
        <v>164.76499999999999</v>
      </c>
      <c r="J102" s="27">
        <v>93.13</v>
      </c>
      <c r="K102" s="34">
        <v>5.7405999999999997</v>
      </c>
      <c r="L102" s="34">
        <v>2.9958</v>
      </c>
      <c r="M102" s="26">
        <f t="shared" si="4"/>
        <v>0.76196281621456874</v>
      </c>
      <c r="N102" s="27"/>
      <c r="O102" s="27">
        <f t="shared" si="5"/>
        <v>4.0503366820319009</v>
      </c>
    </row>
    <row r="103" spans="1:15" x14ac:dyDescent="0.25">
      <c r="A103" s="37">
        <v>2910</v>
      </c>
      <c r="B103" s="27">
        <v>1903</v>
      </c>
      <c r="C103" s="27">
        <v>-1417.6</v>
      </c>
      <c r="D103" s="27">
        <v>0</v>
      </c>
      <c r="E103" s="27">
        <v>2325</v>
      </c>
      <c r="F103" s="27">
        <v>1860.64</v>
      </c>
      <c r="G103" s="27">
        <v>-1467.63</v>
      </c>
      <c r="H103" s="27">
        <v>21.8</v>
      </c>
      <c r="I103" s="27">
        <v>156.459</v>
      </c>
      <c r="J103" s="27">
        <v>69.08</v>
      </c>
      <c r="K103" s="34">
        <v>6.7156000000000002</v>
      </c>
      <c r="L103" s="34">
        <v>3.1665999999999999</v>
      </c>
      <c r="M103" s="26">
        <f t="shared" si="4"/>
        <v>0.76196281621456874</v>
      </c>
      <c r="N103" s="27"/>
      <c r="O103" s="27">
        <f t="shared" si="5"/>
        <v>2.6115163819323604</v>
      </c>
    </row>
    <row r="104" spans="1:15" x14ac:dyDescent="0.25">
      <c r="A104" s="37">
        <v>2940</v>
      </c>
      <c r="B104" s="27">
        <v>1903</v>
      </c>
      <c r="C104" s="27">
        <v>-1447.6</v>
      </c>
      <c r="D104" s="27">
        <v>0</v>
      </c>
      <c r="E104" s="27">
        <v>2325</v>
      </c>
      <c r="F104" s="27">
        <v>1860.64</v>
      </c>
      <c r="G104" s="27">
        <v>-1467.63</v>
      </c>
      <c r="H104" s="27">
        <v>21.8</v>
      </c>
      <c r="I104" s="27">
        <v>132.57900000000001</v>
      </c>
      <c r="J104" s="27">
        <v>51.68</v>
      </c>
      <c r="K104" s="34">
        <v>7.9276</v>
      </c>
      <c r="L104" s="34">
        <v>3.9159999999999999</v>
      </c>
      <c r="M104" s="26">
        <f t="shared" si="4"/>
        <v>0.76196281621456874</v>
      </c>
      <c r="N104" s="27"/>
      <c r="O104" s="27">
        <f t="shared" ref="O104" si="6">(J104-M104-surface_margin)/(scaling_factor*(SQRT(K104^2+L104^2+sigma_pa^2)))</f>
        <v>1.6330177091251021</v>
      </c>
    </row>
  </sheetData>
  <sheetProtection password="DD1B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00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76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</row>
    <row r="5" spans="1:10" x14ac:dyDescent="0.25">
      <c r="A5" t="s">
        <v>4</v>
      </c>
      <c r="B5" t="s">
        <v>39</v>
      </c>
    </row>
    <row r="6" spans="1:10" x14ac:dyDescent="0.25">
      <c r="A6" t="s">
        <v>5</v>
      </c>
      <c r="B6">
        <v>0.99960000000000004</v>
      </c>
    </row>
    <row r="7" spans="1:10" x14ac:dyDescent="0.25">
      <c r="A7" t="s">
        <v>6</v>
      </c>
      <c r="B7" t="s">
        <v>41</v>
      </c>
    </row>
    <row r="9" spans="1:10" x14ac:dyDescent="0.25">
      <c r="A9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</row>
    <row r="10" spans="1:10" x14ac:dyDescent="0.25">
      <c r="B10" t="s">
        <v>15</v>
      </c>
      <c r="C10" t="s">
        <v>15</v>
      </c>
      <c r="D10" t="s">
        <v>15</v>
      </c>
      <c r="E10" t="s">
        <v>15</v>
      </c>
    </row>
    <row r="11" spans="1:10" x14ac:dyDescent="0.25">
      <c r="B11">
        <v>-500</v>
      </c>
      <c r="C11">
        <v>-900</v>
      </c>
      <c r="D11">
        <v>499100.36</v>
      </c>
      <c r="E11">
        <v>6651066.9100000001</v>
      </c>
      <c r="F11" t="s">
        <v>42</v>
      </c>
      <c r="G11" t="s">
        <v>43</v>
      </c>
    </row>
    <row r="13" spans="1:10" x14ac:dyDescent="0.25">
      <c r="A13" t="s">
        <v>14</v>
      </c>
    </row>
    <row r="14" spans="1:10" x14ac:dyDescent="0.25">
      <c r="A14" t="s">
        <v>14</v>
      </c>
    </row>
    <row r="15" spans="1:10" x14ac:dyDescent="0.25"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24</v>
      </c>
      <c r="I15" t="s">
        <v>25</v>
      </c>
      <c r="J15" t="s">
        <v>26</v>
      </c>
    </row>
    <row r="16" spans="1:10" x14ac:dyDescent="0.25">
      <c r="B16" t="s">
        <v>15</v>
      </c>
      <c r="C16" t="s">
        <v>23</v>
      </c>
      <c r="D16" t="s">
        <v>23</v>
      </c>
      <c r="E16" t="s">
        <v>15</v>
      </c>
      <c r="F16" t="s">
        <v>15</v>
      </c>
      <c r="G16" t="s">
        <v>15</v>
      </c>
    </row>
    <row r="17" spans="2:10" x14ac:dyDescent="0.25">
      <c r="B17" s="27">
        <v>0</v>
      </c>
      <c r="C17" s="27">
        <v>0</v>
      </c>
      <c r="D17" s="27">
        <v>90</v>
      </c>
      <c r="E17" s="27">
        <v>0</v>
      </c>
      <c r="F17" s="27">
        <v>-500</v>
      </c>
      <c r="G17" s="27">
        <v>-900</v>
      </c>
      <c r="H17" s="34">
        <v>0</v>
      </c>
      <c r="I17" s="34">
        <v>0</v>
      </c>
      <c r="J17" s="34">
        <v>0</v>
      </c>
    </row>
    <row r="18" spans="2:10" s="37" customFormat="1" x14ac:dyDescent="0.25">
      <c r="B18" s="27">
        <v>1</v>
      </c>
      <c r="C18" s="27">
        <v>0</v>
      </c>
      <c r="D18" s="27">
        <v>90</v>
      </c>
      <c r="E18" s="27">
        <v>1</v>
      </c>
      <c r="F18" s="27">
        <v>-500</v>
      </c>
      <c r="G18" s="27">
        <v>-900</v>
      </c>
      <c r="H18" s="34">
        <v>1.8E-3</v>
      </c>
      <c r="I18" s="34">
        <v>1.8E-3</v>
      </c>
      <c r="J18" s="34">
        <v>0.35</v>
      </c>
    </row>
    <row r="19" spans="2:10" x14ac:dyDescent="0.25">
      <c r="B19" s="27">
        <v>30</v>
      </c>
      <c r="C19" s="27">
        <v>0</v>
      </c>
      <c r="D19" s="27">
        <v>90</v>
      </c>
      <c r="E19" s="27">
        <v>30</v>
      </c>
      <c r="F19" s="27">
        <v>-500</v>
      </c>
      <c r="G19" s="27">
        <v>-900</v>
      </c>
      <c r="H19" s="34">
        <v>5.3699999999999998E-2</v>
      </c>
      <c r="I19" s="34">
        <v>5.3699999999999998E-2</v>
      </c>
      <c r="J19" s="34">
        <v>0.35039999999999999</v>
      </c>
    </row>
    <row r="20" spans="2:10" x14ac:dyDescent="0.25">
      <c r="B20" s="27">
        <v>60</v>
      </c>
      <c r="C20" s="27">
        <v>0</v>
      </c>
      <c r="D20" s="27">
        <v>90</v>
      </c>
      <c r="E20" s="27">
        <v>60</v>
      </c>
      <c r="F20" s="27">
        <v>-500</v>
      </c>
      <c r="G20" s="27">
        <v>-900</v>
      </c>
      <c r="H20" s="34">
        <v>0.1075</v>
      </c>
      <c r="I20" s="34">
        <v>0.1075</v>
      </c>
      <c r="J20" s="34">
        <v>0.35160000000000002</v>
      </c>
    </row>
    <row r="21" spans="2:10" x14ac:dyDescent="0.25">
      <c r="B21" s="27">
        <v>90</v>
      </c>
      <c r="C21" s="27">
        <v>0</v>
      </c>
      <c r="D21" s="27">
        <v>90</v>
      </c>
      <c r="E21" s="27">
        <v>90</v>
      </c>
      <c r="F21" s="27">
        <v>-500</v>
      </c>
      <c r="G21" s="27">
        <v>-900</v>
      </c>
      <c r="H21" s="34">
        <v>0.1613</v>
      </c>
      <c r="I21" s="34">
        <v>0.1613</v>
      </c>
      <c r="J21" s="34">
        <v>0.35360000000000003</v>
      </c>
    </row>
    <row r="22" spans="2:10" x14ac:dyDescent="0.25">
      <c r="B22" s="27">
        <v>120</v>
      </c>
      <c r="C22" s="27">
        <v>0</v>
      </c>
      <c r="D22" s="27">
        <v>90</v>
      </c>
      <c r="E22" s="27">
        <v>120</v>
      </c>
      <c r="F22" s="27">
        <v>-500</v>
      </c>
      <c r="G22" s="27">
        <v>-900</v>
      </c>
      <c r="H22" s="34">
        <v>0.215</v>
      </c>
      <c r="I22" s="34">
        <v>0.215</v>
      </c>
      <c r="J22" s="34">
        <v>0.35639999999999999</v>
      </c>
    </row>
    <row r="23" spans="2:10" x14ac:dyDescent="0.25">
      <c r="B23" s="27">
        <v>150</v>
      </c>
      <c r="C23" s="27">
        <v>0</v>
      </c>
      <c r="D23" s="27">
        <v>90</v>
      </c>
      <c r="E23" s="27">
        <v>150</v>
      </c>
      <c r="F23" s="27">
        <v>-500</v>
      </c>
      <c r="G23" s="27">
        <v>-900</v>
      </c>
      <c r="H23" s="34">
        <v>0.26879999999999998</v>
      </c>
      <c r="I23" s="34">
        <v>0.26879999999999998</v>
      </c>
      <c r="J23" s="34">
        <v>0.36</v>
      </c>
    </row>
    <row r="24" spans="2:10" x14ac:dyDescent="0.25">
      <c r="B24" s="27">
        <v>180</v>
      </c>
      <c r="C24" s="27">
        <v>0</v>
      </c>
      <c r="D24" s="27">
        <v>90</v>
      </c>
      <c r="E24" s="27">
        <v>180</v>
      </c>
      <c r="F24" s="27">
        <v>-500</v>
      </c>
      <c r="G24" s="27">
        <v>-900</v>
      </c>
      <c r="H24" s="34">
        <v>0.3226</v>
      </c>
      <c r="I24" s="34">
        <v>0.3226</v>
      </c>
      <c r="J24" s="34">
        <v>0.36430000000000001</v>
      </c>
    </row>
    <row r="25" spans="2:10" x14ac:dyDescent="0.25">
      <c r="B25" s="27">
        <v>210</v>
      </c>
      <c r="C25" s="27">
        <v>0</v>
      </c>
      <c r="D25" s="27">
        <v>90</v>
      </c>
      <c r="E25" s="27">
        <v>210</v>
      </c>
      <c r="F25" s="27">
        <v>-500</v>
      </c>
      <c r="G25" s="27">
        <v>-900</v>
      </c>
      <c r="H25" s="34">
        <v>0.37630000000000002</v>
      </c>
      <c r="I25" s="34">
        <v>0.37630000000000002</v>
      </c>
      <c r="J25" s="34">
        <v>0.36940000000000001</v>
      </c>
    </row>
    <row r="26" spans="2:10" x14ac:dyDescent="0.25">
      <c r="B26" s="27">
        <v>240</v>
      </c>
      <c r="C26" s="27">
        <v>0</v>
      </c>
      <c r="D26" s="27">
        <v>90</v>
      </c>
      <c r="E26" s="27">
        <v>240</v>
      </c>
      <c r="F26" s="27">
        <v>-500</v>
      </c>
      <c r="G26" s="27">
        <v>-900</v>
      </c>
      <c r="H26" s="34">
        <v>0.43009999999999998</v>
      </c>
      <c r="I26" s="34">
        <v>0.43009999999999998</v>
      </c>
      <c r="J26" s="34">
        <v>0.37519999999999998</v>
      </c>
    </row>
    <row r="27" spans="2:10" x14ac:dyDescent="0.25">
      <c r="B27" s="27">
        <v>270</v>
      </c>
      <c r="C27" s="27">
        <v>0</v>
      </c>
      <c r="D27" s="27">
        <v>90</v>
      </c>
      <c r="E27" s="27">
        <v>270</v>
      </c>
      <c r="F27" s="27">
        <v>-500</v>
      </c>
      <c r="G27" s="27">
        <v>-900</v>
      </c>
      <c r="H27" s="34">
        <v>0.4839</v>
      </c>
      <c r="I27" s="34">
        <v>0.4839</v>
      </c>
      <c r="J27" s="34">
        <v>0.38169999999999998</v>
      </c>
    </row>
    <row r="28" spans="2:10" x14ac:dyDescent="0.25">
      <c r="B28" s="27">
        <v>300</v>
      </c>
      <c r="C28" s="27">
        <v>0</v>
      </c>
      <c r="D28" s="27">
        <v>90</v>
      </c>
      <c r="E28" s="27">
        <v>300</v>
      </c>
      <c r="F28" s="27">
        <v>-500</v>
      </c>
      <c r="G28" s="27">
        <v>-900</v>
      </c>
      <c r="H28" s="34">
        <v>0.53769999999999996</v>
      </c>
      <c r="I28" s="34">
        <v>0.53769999999999996</v>
      </c>
      <c r="J28" s="34">
        <v>0.38890000000000002</v>
      </c>
    </row>
    <row r="29" spans="2:10" x14ac:dyDescent="0.25">
      <c r="B29" s="27">
        <v>330</v>
      </c>
      <c r="C29" s="27">
        <v>0</v>
      </c>
      <c r="D29" s="27">
        <v>90</v>
      </c>
      <c r="E29" s="27">
        <v>330</v>
      </c>
      <c r="F29" s="27">
        <v>-500</v>
      </c>
      <c r="G29" s="27">
        <v>-900</v>
      </c>
      <c r="H29" s="34">
        <v>0.59140000000000004</v>
      </c>
      <c r="I29" s="34">
        <v>0.59140000000000004</v>
      </c>
      <c r="J29" s="34">
        <v>0.3967</v>
      </c>
    </row>
    <row r="30" spans="2:10" x14ac:dyDescent="0.25">
      <c r="B30" s="27">
        <v>360</v>
      </c>
      <c r="C30" s="27">
        <v>0</v>
      </c>
      <c r="D30" s="27">
        <v>90</v>
      </c>
      <c r="E30" s="27">
        <v>360</v>
      </c>
      <c r="F30" s="27">
        <v>-500</v>
      </c>
      <c r="G30" s="27">
        <v>-900</v>
      </c>
      <c r="H30" s="34">
        <v>0.6452</v>
      </c>
      <c r="I30" s="34">
        <v>0.6452</v>
      </c>
      <c r="J30" s="34">
        <v>0.4052</v>
      </c>
    </row>
    <row r="31" spans="2:10" x14ac:dyDescent="0.25">
      <c r="B31" s="27">
        <v>390</v>
      </c>
      <c r="C31" s="27">
        <v>0</v>
      </c>
      <c r="D31" s="27">
        <v>90</v>
      </c>
      <c r="E31" s="27">
        <v>390</v>
      </c>
      <c r="F31" s="27">
        <v>-500</v>
      </c>
      <c r="G31" s="27">
        <v>-900</v>
      </c>
      <c r="H31" s="34">
        <v>0.69899999999999995</v>
      </c>
      <c r="I31" s="34">
        <v>0.69899999999999995</v>
      </c>
      <c r="J31" s="34">
        <v>0.4143</v>
      </c>
    </row>
    <row r="32" spans="2:10" x14ac:dyDescent="0.25">
      <c r="B32" s="27">
        <v>420</v>
      </c>
      <c r="C32" s="27">
        <v>0</v>
      </c>
      <c r="D32" s="27">
        <v>90</v>
      </c>
      <c r="E32" s="27">
        <v>420</v>
      </c>
      <c r="F32" s="27">
        <v>-500</v>
      </c>
      <c r="G32" s="27">
        <v>-900</v>
      </c>
      <c r="H32" s="34">
        <v>0.75270000000000004</v>
      </c>
      <c r="I32" s="34">
        <v>0.75270000000000004</v>
      </c>
      <c r="J32" s="34">
        <v>0.42399999999999999</v>
      </c>
    </row>
    <row r="33" spans="2:10" x14ac:dyDescent="0.25">
      <c r="B33" s="27">
        <v>450</v>
      </c>
      <c r="C33" s="27">
        <v>0</v>
      </c>
      <c r="D33" s="27">
        <v>90</v>
      </c>
      <c r="E33" s="27">
        <v>450</v>
      </c>
      <c r="F33" s="27">
        <v>-500</v>
      </c>
      <c r="G33" s="27">
        <v>-900</v>
      </c>
      <c r="H33" s="34">
        <v>0.80649999999999999</v>
      </c>
      <c r="I33" s="34">
        <v>0.80649999999999999</v>
      </c>
      <c r="J33" s="34">
        <v>0.43419999999999997</v>
      </c>
    </row>
    <row r="34" spans="2:10" x14ac:dyDescent="0.25">
      <c r="B34" s="27">
        <v>480</v>
      </c>
      <c r="C34" s="27">
        <v>0</v>
      </c>
      <c r="D34" s="27">
        <v>90</v>
      </c>
      <c r="E34" s="27">
        <v>480</v>
      </c>
      <c r="F34" s="27">
        <v>-500</v>
      </c>
      <c r="G34" s="27">
        <v>-900</v>
      </c>
      <c r="H34" s="34">
        <v>0.86029999999999995</v>
      </c>
      <c r="I34" s="34">
        <v>0.86029999999999995</v>
      </c>
      <c r="J34" s="34">
        <v>0.4451</v>
      </c>
    </row>
    <row r="35" spans="2:10" x14ac:dyDescent="0.25">
      <c r="B35" s="27">
        <v>510</v>
      </c>
      <c r="C35" s="27">
        <v>0</v>
      </c>
      <c r="D35" s="27">
        <v>90</v>
      </c>
      <c r="E35" s="27">
        <v>510</v>
      </c>
      <c r="F35" s="27">
        <v>-500</v>
      </c>
      <c r="G35" s="27">
        <v>-900</v>
      </c>
      <c r="H35" s="34">
        <v>0.91410000000000002</v>
      </c>
      <c r="I35" s="34">
        <v>0.91410000000000002</v>
      </c>
      <c r="J35" s="34">
        <v>0.45639999999999997</v>
      </c>
    </row>
    <row r="36" spans="2:10" x14ac:dyDescent="0.25">
      <c r="B36" s="27">
        <v>540</v>
      </c>
      <c r="C36" s="27">
        <v>0</v>
      </c>
      <c r="D36" s="27">
        <v>90</v>
      </c>
      <c r="E36" s="27">
        <v>540</v>
      </c>
      <c r="F36" s="27">
        <v>-500</v>
      </c>
      <c r="G36" s="27">
        <v>-900</v>
      </c>
      <c r="H36" s="34">
        <v>0.96779999999999999</v>
      </c>
      <c r="I36" s="34">
        <v>0.96779999999999999</v>
      </c>
      <c r="J36" s="34">
        <v>0.46829999999999999</v>
      </c>
    </row>
    <row r="37" spans="2:10" x14ac:dyDescent="0.25">
      <c r="B37" s="27">
        <v>570</v>
      </c>
      <c r="C37" s="27">
        <v>0</v>
      </c>
      <c r="D37" s="27">
        <v>90</v>
      </c>
      <c r="E37" s="27">
        <v>570</v>
      </c>
      <c r="F37" s="27">
        <v>-500</v>
      </c>
      <c r="G37" s="27">
        <v>-900</v>
      </c>
      <c r="H37" s="34">
        <v>1.0216000000000001</v>
      </c>
      <c r="I37" s="34">
        <v>1.0216000000000001</v>
      </c>
      <c r="J37" s="34">
        <v>0.48060000000000003</v>
      </c>
    </row>
    <row r="38" spans="2:10" x14ac:dyDescent="0.25">
      <c r="B38" s="27">
        <v>600</v>
      </c>
      <c r="C38" s="27">
        <v>0</v>
      </c>
      <c r="D38" s="27">
        <v>90</v>
      </c>
      <c r="E38" s="27">
        <v>600</v>
      </c>
      <c r="F38" s="27">
        <v>-500</v>
      </c>
      <c r="G38" s="27">
        <v>-900</v>
      </c>
      <c r="H38" s="34">
        <v>1.0753999999999999</v>
      </c>
      <c r="I38" s="34">
        <v>1.0753999999999999</v>
      </c>
      <c r="J38" s="34">
        <v>0.49349999999999999</v>
      </c>
    </row>
    <row r="39" spans="2:10" x14ac:dyDescent="0.25">
      <c r="B39" s="27">
        <v>630</v>
      </c>
      <c r="C39" s="27">
        <v>0</v>
      </c>
      <c r="D39" s="27">
        <v>90</v>
      </c>
      <c r="E39" s="27">
        <v>630</v>
      </c>
      <c r="F39" s="27">
        <v>-500</v>
      </c>
      <c r="G39" s="27">
        <v>-900</v>
      </c>
      <c r="H39" s="34">
        <v>1.1291</v>
      </c>
      <c r="I39" s="34">
        <v>1.1291</v>
      </c>
      <c r="J39" s="34">
        <v>0.50680000000000003</v>
      </c>
    </row>
    <row r="40" spans="2:10" x14ac:dyDescent="0.25">
      <c r="B40" s="27">
        <v>660</v>
      </c>
      <c r="C40" s="27">
        <v>0</v>
      </c>
      <c r="D40" s="27">
        <v>90</v>
      </c>
      <c r="E40" s="27">
        <v>660</v>
      </c>
      <c r="F40" s="27">
        <v>-500</v>
      </c>
      <c r="G40" s="27">
        <v>-900</v>
      </c>
      <c r="H40" s="34">
        <v>1.1829000000000001</v>
      </c>
      <c r="I40" s="34">
        <v>1.1829000000000001</v>
      </c>
      <c r="J40" s="34">
        <v>0.52049999999999996</v>
      </c>
    </row>
    <row r="41" spans="2:10" x14ac:dyDescent="0.25">
      <c r="B41" s="27">
        <v>690</v>
      </c>
      <c r="C41" s="27">
        <v>0</v>
      </c>
      <c r="D41" s="27">
        <v>90</v>
      </c>
      <c r="E41" s="27">
        <v>690</v>
      </c>
      <c r="F41" s="27">
        <v>-500</v>
      </c>
      <c r="G41" s="27">
        <v>-900</v>
      </c>
      <c r="H41" s="34">
        <v>1.2366999999999999</v>
      </c>
      <c r="I41" s="34">
        <v>1.2366999999999999</v>
      </c>
      <c r="J41" s="34">
        <v>0.53480000000000005</v>
      </c>
    </row>
    <row r="42" spans="2:10" x14ac:dyDescent="0.25">
      <c r="B42" s="27">
        <v>720</v>
      </c>
      <c r="C42" s="27">
        <v>0</v>
      </c>
      <c r="D42" s="27">
        <v>90</v>
      </c>
      <c r="E42" s="27">
        <v>720</v>
      </c>
      <c r="F42" s="27">
        <v>-500</v>
      </c>
      <c r="G42" s="27">
        <v>-900</v>
      </c>
      <c r="H42" s="34">
        <v>1.2905</v>
      </c>
      <c r="I42" s="34">
        <v>1.2905</v>
      </c>
      <c r="J42" s="34">
        <v>0.5494</v>
      </c>
    </row>
    <row r="43" spans="2:10" x14ac:dyDescent="0.25">
      <c r="B43" s="27">
        <v>750</v>
      </c>
      <c r="C43" s="27">
        <v>0</v>
      </c>
      <c r="D43" s="27">
        <v>90</v>
      </c>
      <c r="E43" s="27">
        <v>750</v>
      </c>
      <c r="F43" s="27">
        <v>-500</v>
      </c>
      <c r="G43" s="27">
        <v>-900</v>
      </c>
      <c r="H43" s="34">
        <v>1.3442000000000001</v>
      </c>
      <c r="I43" s="34">
        <v>1.3442000000000001</v>
      </c>
      <c r="J43" s="34">
        <v>0.5645</v>
      </c>
    </row>
    <row r="44" spans="2:10" x14ac:dyDescent="0.25">
      <c r="B44" s="27">
        <v>780</v>
      </c>
      <c r="C44" s="27">
        <v>0</v>
      </c>
      <c r="D44" s="27">
        <v>90</v>
      </c>
      <c r="E44" s="27">
        <v>780</v>
      </c>
      <c r="F44" s="27">
        <v>-500</v>
      </c>
      <c r="G44" s="27">
        <v>-900</v>
      </c>
      <c r="H44" s="34">
        <v>1.3979999999999999</v>
      </c>
      <c r="I44" s="34">
        <v>1.3979999999999999</v>
      </c>
      <c r="J44" s="34">
        <v>0.57999999999999996</v>
      </c>
    </row>
    <row r="45" spans="2:10" x14ac:dyDescent="0.25">
      <c r="B45" s="27">
        <v>810</v>
      </c>
      <c r="C45" s="27">
        <v>0</v>
      </c>
      <c r="D45" s="27">
        <v>90</v>
      </c>
      <c r="E45" s="27">
        <v>810</v>
      </c>
      <c r="F45" s="27">
        <v>-500</v>
      </c>
      <c r="G45" s="27">
        <v>-900</v>
      </c>
      <c r="H45" s="34">
        <v>1.4518</v>
      </c>
      <c r="I45" s="34">
        <v>1.4518</v>
      </c>
      <c r="J45" s="34">
        <v>0.59599999999999997</v>
      </c>
    </row>
    <row r="46" spans="2:10" x14ac:dyDescent="0.25">
      <c r="B46" s="27">
        <v>840</v>
      </c>
      <c r="C46" s="27">
        <v>0</v>
      </c>
      <c r="D46" s="27">
        <v>90</v>
      </c>
      <c r="E46" s="27">
        <v>840</v>
      </c>
      <c r="F46" s="27">
        <v>-500</v>
      </c>
      <c r="G46" s="27">
        <v>-900</v>
      </c>
      <c r="H46" s="34">
        <v>1.5055000000000001</v>
      </c>
      <c r="I46" s="34">
        <v>1.5055000000000001</v>
      </c>
      <c r="J46" s="34">
        <v>0.61229999999999996</v>
      </c>
    </row>
    <row r="47" spans="2:10" x14ac:dyDescent="0.25">
      <c r="B47" s="27">
        <v>870</v>
      </c>
      <c r="C47" s="27">
        <v>0</v>
      </c>
      <c r="D47" s="27">
        <v>90</v>
      </c>
      <c r="E47" s="27">
        <v>870</v>
      </c>
      <c r="F47" s="27">
        <v>-500</v>
      </c>
      <c r="G47" s="27">
        <v>-900</v>
      </c>
      <c r="H47" s="34">
        <v>1.5592999999999999</v>
      </c>
      <c r="I47" s="34">
        <v>1.5592999999999999</v>
      </c>
      <c r="J47" s="34">
        <v>0.629</v>
      </c>
    </row>
    <row r="48" spans="2:10" x14ac:dyDescent="0.25">
      <c r="B48" s="27">
        <v>900</v>
      </c>
      <c r="C48" s="27">
        <v>0</v>
      </c>
      <c r="D48" s="27">
        <v>90</v>
      </c>
      <c r="E48" s="27">
        <v>900</v>
      </c>
      <c r="F48" s="27">
        <v>-500</v>
      </c>
      <c r="G48" s="27">
        <v>-900</v>
      </c>
      <c r="H48" s="34">
        <v>1.6131</v>
      </c>
      <c r="I48" s="34">
        <v>1.6131</v>
      </c>
      <c r="J48" s="34">
        <v>0.6462</v>
      </c>
    </row>
    <row r="49" spans="2:10" x14ac:dyDescent="0.25">
      <c r="B49" s="27">
        <v>930</v>
      </c>
      <c r="C49" s="27">
        <v>0</v>
      </c>
      <c r="D49" s="27">
        <v>90</v>
      </c>
      <c r="E49" s="27">
        <v>930</v>
      </c>
      <c r="F49" s="27">
        <v>-500</v>
      </c>
      <c r="G49" s="27">
        <v>-900</v>
      </c>
      <c r="H49" s="34">
        <v>1.6668000000000001</v>
      </c>
      <c r="I49" s="34">
        <v>1.6668000000000001</v>
      </c>
      <c r="J49" s="34">
        <v>0.66369999999999996</v>
      </c>
    </row>
    <row r="50" spans="2:10" x14ac:dyDescent="0.25">
      <c r="B50" s="27">
        <v>960</v>
      </c>
      <c r="C50" s="27">
        <v>0</v>
      </c>
      <c r="D50" s="27">
        <v>90</v>
      </c>
      <c r="E50" s="27">
        <v>960</v>
      </c>
      <c r="F50" s="27">
        <v>-500</v>
      </c>
      <c r="G50" s="27">
        <v>-900</v>
      </c>
      <c r="H50" s="34">
        <v>1.7205999999999999</v>
      </c>
      <c r="I50" s="34">
        <v>1.7205999999999999</v>
      </c>
      <c r="J50" s="34">
        <v>0.68159999999999998</v>
      </c>
    </row>
    <row r="51" spans="2:10" x14ac:dyDescent="0.25">
      <c r="B51" s="27">
        <v>990</v>
      </c>
      <c r="C51" s="27">
        <v>0</v>
      </c>
      <c r="D51" s="27">
        <v>90</v>
      </c>
      <c r="E51" s="27">
        <v>990</v>
      </c>
      <c r="F51" s="27">
        <v>-500</v>
      </c>
      <c r="G51" s="27">
        <v>-900</v>
      </c>
      <c r="H51" s="34">
        <v>1.7744</v>
      </c>
      <c r="I51" s="34">
        <v>1.7744</v>
      </c>
      <c r="J51" s="34">
        <v>0.69989999999999997</v>
      </c>
    </row>
    <row r="52" spans="2:10" x14ac:dyDescent="0.25">
      <c r="B52" s="27">
        <v>1020</v>
      </c>
      <c r="C52" s="27">
        <v>2</v>
      </c>
      <c r="D52" s="27">
        <v>90</v>
      </c>
      <c r="E52" s="27">
        <v>1019.99</v>
      </c>
      <c r="F52" s="27">
        <v>-500</v>
      </c>
      <c r="G52" s="27">
        <v>-899.48</v>
      </c>
      <c r="H52" s="34">
        <v>1.8258000000000001</v>
      </c>
      <c r="I52" s="34">
        <v>1.8269</v>
      </c>
      <c r="J52" s="34">
        <v>0.72099999999999997</v>
      </c>
    </row>
    <row r="53" spans="2:10" x14ac:dyDescent="0.25">
      <c r="B53" s="27">
        <v>1050</v>
      </c>
      <c r="C53" s="27">
        <v>5</v>
      </c>
      <c r="D53" s="27">
        <v>90</v>
      </c>
      <c r="E53" s="27">
        <v>1049.93</v>
      </c>
      <c r="F53" s="27">
        <v>-500</v>
      </c>
      <c r="G53" s="27">
        <v>-897.65</v>
      </c>
      <c r="H53" s="34">
        <v>1.8717999999999999</v>
      </c>
      <c r="I53" s="34">
        <v>1.8785000000000001</v>
      </c>
      <c r="J53" s="34">
        <v>0.75260000000000005</v>
      </c>
    </row>
    <row r="54" spans="2:10" x14ac:dyDescent="0.25">
      <c r="B54" s="27">
        <v>1080</v>
      </c>
      <c r="C54" s="27">
        <v>8</v>
      </c>
      <c r="D54" s="27">
        <v>90</v>
      </c>
      <c r="E54" s="27">
        <v>1079.74</v>
      </c>
      <c r="F54" s="27">
        <v>-500</v>
      </c>
      <c r="G54" s="27">
        <v>-894.25</v>
      </c>
      <c r="H54" s="34">
        <v>1.9133</v>
      </c>
      <c r="I54" s="34">
        <v>1.9309000000000001</v>
      </c>
      <c r="J54" s="34">
        <v>0.79490000000000005</v>
      </c>
    </row>
    <row r="55" spans="2:10" x14ac:dyDescent="0.25">
      <c r="B55" s="27">
        <v>1110</v>
      </c>
      <c r="C55" s="27">
        <v>11</v>
      </c>
      <c r="D55" s="27">
        <v>90</v>
      </c>
      <c r="E55" s="27">
        <v>1109.32</v>
      </c>
      <c r="F55" s="27">
        <v>-500</v>
      </c>
      <c r="G55" s="27">
        <v>-889.3</v>
      </c>
      <c r="H55" s="34">
        <v>1.9500999999999999</v>
      </c>
      <c r="I55" s="34">
        <v>1.9845999999999999</v>
      </c>
      <c r="J55" s="34">
        <v>0.84660000000000002</v>
      </c>
    </row>
    <row r="56" spans="2:10" x14ac:dyDescent="0.25">
      <c r="B56" s="27">
        <v>1140</v>
      </c>
      <c r="C56" s="27">
        <v>14</v>
      </c>
      <c r="D56" s="27">
        <v>90</v>
      </c>
      <c r="E56" s="27">
        <v>1138.6099999999999</v>
      </c>
      <c r="F56" s="27">
        <v>-500</v>
      </c>
      <c r="G56" s="27">
        <v>-882.81</v>
      </c>
      <c r="H56" s="34">
        <v>1.9822</v>
      </c>
      <c r="I56" s="34">
        <v>2.0405000000000002</v>
      </c>
      <c r="J56" s="34">
        <v>0.90649999999999997</v>
      </c>
    </row>
    <row r="57" spans="2:10" x14ac:dyDescent="0.25">
      <c r="B57" s="27">
        <v>1170</v>
      </c>
      <c r="C57" s="27">
        <v>17</v>
      </c>
      <c r="D57" s="27">
        <v>90</v>
      </c>
      <c r="E57" s="27">
        <v>1167.51</v>
      </c>
      <c r="F57" s="27">
        <v>-500</v>
      </c>
      <c r="G57" s="27">
        <v>-874.79</v>
      </c>
      <c r="H57" s="34">
        <v>2.0095999999999998</v>
      </c>
      <c r="I57" s="34">
        <v>2.0996999999999999</v>
      </c>
      <c r="J57" s="34">
        <v>0.97350000000000003</v>
      </c>
    </row>
    <row r="58" spans="2:10" x14ac:dyDescent="0.25">
      <c r="B58" s="27">
        <v>1200</v>
      </c>
      <c r="C58" s="27">
        <v>20</v>
      </c>
      <c r="D58" s="27">
        <v>90</v>
      </c>
      <c r="E58" s="27">
        <v>1195.96</v>
      </c>
      <c r="F58" s="27">
        <v>-500</v>
      </c>
      <c r="G58" s="27">
        <v>-865.27</v>
      </c>
      <c r="H58" s="34">
        <v>2.0324</v>
      </c>
      <c r="I58" s="34">
        <v>2.1638000000000002</v>
      </c>
      <c r="J58" s="34">
        <v>1.0461</v>
      </c>
    </row>
    <row r="59" spans="2:10" x14ac:dyDescent="0.25">
      <c r="B59" s="27">
        <v>1230</v>
      </c>
      <c r="C59" s="27">
        <v>23</v>
      </c>
      <c r="D59" s="27">
        <v>90</v>
      </c>
      <c r="E59" s="27">
        <v>1223.8699999999999</v>
      </c>
      <c r="F59" s="27">
        <v>-500</v>
      </c>
      <c r="G59" s="27">
        <v>-854.28</v>
      </c>
      <c r="H59" s="34">
        <v>2.0507</v>
      </c>
      <c r="I59" s="34">
        <v>2.2345999999999999</v>
      </c>
      <c r="J59" s="34">
        <v>1.1234999999999999</v>
      </c>
    </row>
    <row r="60" spans="2:10" x14ac:dyDescent="0.25">
      <c r="B60" s="27">
        <v>1260</v>
      </c>
      <c r="C60" s="27">
        <v>26</v>
      </c>
      <c r="D60" s="27">
        <v>90</v>
      </c>
      <c r="E60" s="27">
        <v>1251.17</v>
      </c>
      <c r="F60" s="27">
        <v>-500</v>
      </c>
      <c r="G60" s="27">
        <v>-841.84</v>
      </c>
      <c r="H60" s="34">
        <v>2.0648</v>
      </c>
      <c r="I60" s="34">
        <v>2.3142</v>
      </c>
      <c r="J60" s="34">
        <v>1.2044999999999999</v>
      </c>
    </row>
    <row r="61" spans="2:10" x14ac:dyDescent="0.25">
      <c r="B61" s="27">
        <v>1290</v>
      </c>
      <c r="C61" s="27">
        <v>29</v>
      </c>
      <c r="D61" s="27">
        <v>90</v>
      </c>
      <c r="E61" s="27">
        <v>1277.77</v>
      </c>
      <c r="F61" s="27">
        <v>-500</v>
      </c>
      <c r="G61" s="27">
        <v>-827.99</v>
      </c>
      <c r="H61" s="34">
        <v>2.0747</v>
      </c>
      <c r="I61" s="34">
        <v>2.4049999999999998</v>
      </c>
      <c r="J61" s="34">
        <v>1.2883</v>
      </c>
    </row>
    <row r="62" spans="2:10" x14ac:dyDescent="0.25">
      <c r="B62" s="27">
        <v>1320</v>
      </c>
      <c r="C62" s="27">
        <v>32</v>
      </c>
      <c r="D62" s="27">
        <v>90</v>
      </c>
      <c r="E62" s="27">
        <v>1303.6199999999999</v>
      </c>
      <c r="F62" s="27">
        <v>-500</v>
      </c>
      <c r="G62" s="27">
        <v>-812.76</v>
      </c>
      <c r="H62" s="34">
        <v>2.0809000000000002</v>
      </c>
      <c r="I62" s="34">
        <v>2.5095000000000001</v>
      </c>
      <c r="J62" s="34">
        <v>1.3742000000000001</v>
      </c>
    </row>
    <row r="63" spans="2:10" x14ac:dyDescent="0.25">
      <c r="B63" s="27">
        <v>1350</v>
      </c>
      <c r="C63" s="27">
        <v>35</v>
      </c>
      <c r="D63" s="27">
        <v>90</v>
      </c>
      <c r="E63" s="27">
        <v>1328.63</v>
      </c>
      <c r="F63" s="27">
        <v>-500</v>
      </c>
      <c r="G63" s="27">
        <v>-796.21</v>
      </c>
      <c r="H63" s="34">
        <v>2.0836999999999999</v>
      </c>
      <c r="I63" s="34">
        <v>2.6301000000000001</v>
      </c>
      <c r="J63" s="34">
        <v>1.4615</v>
      </c>
    </row>
    <row r="64" spans="2:10" x14ac:dyDescent="0.25">
      <c r="B64" s="27">
        <v>1380</v>
      </c>
      <c r="C64" s="27">
        <v>38</v>
      </c>
      <c r="D64" s="27">
        <v>90</v>
      </c>
      <c r="E64" s="27">
        <v>1352.75</v>
      </c>
      <c r="F64" s="27">
        <v>-500</v>
      </c>
      <c r="G64" s="27">
        <v>-778.36</v>
      </c>
      <c r="H64" s="34">
        <v>2.0834999999999999</v>
      </c>
      <c r="I64" s="34">
        <v>2.7692000000000001</v>
      </c>
      <c r="J64" s="34">
        <v>1.5497000000000001</v>
      </c>
    </row>
    <row r="65" spans="2:10" x14ac:dyDescent="0.25">
      <c r="B65" s="27">
        <v>1410</v>
      </c>
      <c r="C65" s="27">
        <v>41</v>
      </c>
      <c r="D65" s="27">
        <v>90</v>
      </c>
      <c r="E65" s="27">
        <v>1375.89</v>
      </c>
      <c r="F65" s="27">
        <v>-500</v>
      </c>
      <c r="G65" s="27">
        <v>-759.28</v>
      </c>
      <c r="H65" s="34">
        <v>2.0806</v>
      </c>
      <c r="I65" s="34">
        <v>2.9287000000000001</v>
      </c>
      <c r="J65" s="34">
        <v>1.6382000000000001</v>
      </c>
    </row>
    <row r="66" spans="2:10" x14ac:dyDescent="0.25">
      <c r="B66" s="27">
        <v>1440</v>
      </c>
      <c r="C66" s="27">
        <v>44</v>
      </c>
      <c r="D66" s="27">
        <v>90</v>
      </c>
      <c r="E66" s="27">
        <v>1398.01</v>
      </c>
      <c r="F66" s="27">
        <v>-500</v>
      </c>
      <c r="G66" s="27">
        <v>-739.02</v>
      </c>
      <c r="H66" s="34">
        <v>2.0756999999999999</v>
      </c>
      <c r="I66" s="34">
        <v>3.1103999999999998</v>
      </c>
      <c r="J66" s="34">
        <v>1.7264999999999999</v>
      </c>
    </row>
    <row r="67" spans="2:10" x14ac:dyDescent="0.25">
      <c r="B67" s="27">
        <v>1470</v>
      </c>
      <c r="C67" s="27">
        <v>47</v>
      </c>
      <c r="D67" s="27">
        <v>90</v>
      </c>
      <c r="E67" s="27">
        <v>1419.03</v>
      </c>
      <c r="F67" s="27">
        <v>-500</v>
      </c>
      <c r="G67" s="27">
        <v>-717.62</v>
      </c>
      <c r="H67" s="34">
        <v>2.0691000000000002</v>
      </c>
      <c r="I67" s="34">
        <v>3.3153000000000001</v>
      </c>
      <c r="J67" s="34">
        <v>1.8144</v>
      </c>
    </row>
    <row r="68" spans="2:10" x14ac:dyDescent="0.25">
      <c r="B68" s="27">
        <v>1500</v>
      </c>
      <c r="C68" s="27">
        <v>50</v>
      </c>
      <c r="D68" s="27">
        <v>90</v>
      </c>
      <c r="E68" s="27">
        <v>1438.91</v>
      </c>
      <c r="F68" s="27">
        <v>-500</v>
      </c>
      <c r="G68" s="27">
        <v>-695.16</v>
      </c>
      <c r="H68" s="34">
        <v>2.0615000000000001</v>
      </c>
      <c r="I68" s="34">
        <v>3.544</v>
      </c>
      <c r="J68" s="34">
        <v>1.9013</v>
      </c>
    </row>
    <row r="69" spans="2:10" x14ac:dyDescent="0.25">
      <c r="B69" s="27">
        <v>1530</v>
      </c>
      <c r="C69" s="27">
        <v>53</v>
      </c>
      <c r="D69" s="27">
        <v>90</v>
      </c>
      <c r="E69" s="27">
        <v>1457.58</v>
      </c>
      <c r="F69" s="27">
        <v>-500</v>
      </c>
      <c r="G69" s="27">
        <v>-671.68</v>
      </c>
      <c r="H69" s="34">
        <v>2.0533999999999999</v>
      </c>
      <c r="I69" s="34">
        <v>3.7968000000000002</v>
      </c>
      <c r="J69" s="34">
        <v>1.9871000000000001</v>
      </c>
    </row>
    <row r="70" spans="2:10" x14ac:dyDescent="0.25">
      <c r="B70" s="27">
        <v>1560</v>
      </c>
      <c r="C70" s="27">
        <v>56</v>
      </c>
      <c r="D70" s="27">
        <v>90</v>
      </c>
      <c r="E70" s="27">
        <v>1475</v>
      </c>
      <c r="F70" s="27">
        <v>-500</v>
      </c>
      <c r="G70" s="27">
        <v>-647.26</v>
      </c>
      <c r="H70" s="34">
        <v>2.0455000000000001</v>
      </c>
      <c r="I70" s="34">
        <v>4.0731000000000002</v>
      </c>
      <c r="J70" s="34">
        <v>2.0712999999999999</v>
      </c>
    </row>
    <row r="71" spans="2:10" x14ac:dyDescent="0.25">
      <c r="B71" s="27">
        <v>1590</v>
      </c>
      <c r="C71" s="27">
        <v>59</v>
      </c>
      <c r="D71" s="27">
        <v>90</v>
      </c>
      <c r="E71" s="27">
        <v>1491.12</v>
      </c>
      <c r="F71" s="27">
        <v>-500</v>
      </c>
      <c r="G71" s="27">
        <v>-621.96</v>
      </c>
      <c r="H71" s="34">
        <v>2.0381999999999998</v>
      </c>
      <c r="I71" s="34">
        <v>4.3722000000000003</v>
      </c>
      <c r="J71" s="34">
        <v>2.1537999999999999</v>
      </c>
    </row>
    <row r="72" spans="2:10" x14ac:dyDescent="0.25">
      <c r="B72" s="27">
        <v>1620</v>
      </c>
      <c r="C72" s="27">
        <v>62</v>
      </c>
      <c r="D72" s="27">
        <v>90</v>
      </c>
      <c r="E72" s="27">
        <v>1505.89</v>
      </c>
      <c r="F72" s="27">
        <v>-500</v>
      </c>
      <c r="G72" s="27">
        <v>-595.86</v>
      </c>
      <c r="H72" s="34">
        <v>2.0323000000000002</v>
      </c>
      <c r="I72" s="34">
        <v>4.6929999999999996</v>
      </c>
      <c r="J72" s="34">
        <v>2.2343999999999999</v>
      </c>
    </row>
    <row r="73" spans="2:10" x14ac:dyDescent="0.25">
      <c r="B73" s="27">
        <v>1650</v>
      </c>
      <c r="C73" s="27">
        <v>65</v>
      </c>
      <c r="D73" s="27">
        <v>90</v>
      </c>
      <c r="E73" s="27">
        <v>1519.27</v>
      </c>
      <c r="F73" s="27">
        <v>-500</v>
      </c>
      <c r="G73" s="27">
        <v>-569.01</v>
      </c>
      <c r="H73" s="34">
        <v>2.0282</v>
      </c>
      <c r="I73" s="34">
        <v>5.0340999999999996</v>
      </c>
      <c r="J73" s="34">
        <v>2.3127</v>
      </c>
    </row>
    <row r="74" spans="2:10" x14ac:dyDescent="0.25">
      <c r="B74" s="27">
        <v>1680</v>
      </c>
      <c r="C74" s="27">
        <v>68</v>
      </c>
      <c r="D74" s="27">
        <v>90</v>
      </c>
      <c r="E74" s="27">
        <v>1531.24</v>
      </c>
      <c r="F74" s="27">
        <v>-500</v>
      </c>
      <c r="G74" s="27">
        <v>-541.5</v>
      </c>
      <c r="H74" s="34">
        <v>2.0266000000000002</v>
      </c>
      <c r="I74" s="34">
        <v>5.3937999999999997</v>
      </c>
      <c r="J74" s="34">
        <v>2.3887999999999998</v>
      </c>
    </row>
    <row r="75" spans="2:10" x14ac:dyDescent="0.25">
      <c r="B75" s="27">
        <v>1710</v>
      </c>
      <c r="C75" s="27">
        <v>70</v>
      </c>
      <c r="D75" s="27">
        <v>90</v>
      </c>
      <c r="E75" s="27">
        <v>1541.99</v>
      </c>
      <c r="F75" s="27">
        <v>-500</v>
      </c>
      <c r="G75" s="27">
        <v>-513.5</v>
      </c>
      <c r="H75" s="34">
        <v>2.0548000000000002</v>
      </c>
      <c r="I75" s="34">
        <v>5.7690000000000001</v>
      </c>
      <c r="J75" s="34">
        <v>2.4403999999999999</v>
      </c>
    </row>
    <row r="76" spans="2:10" x14ac:dyDescent="0.25">
      <c r="B76" s="27">
        <v>1740</v>
      </c>
      <c r="C76" s="27">
        <v>70</v>
      </c>
      <c r="D76" s="27">
        <v>90</v>
      </c>
      <c r="E76" s="27">
        <v>1552.25</v>
      </c>
      <c r="F76" s="27">
        <v>-500</v>
      </c>
      <c r="G76" s="27">
        <v>-485.3</v>
      </c>
      <c r="H76" s="34">
        <v>2.1395</v>
      </c>
      <c r="I76" s="34">
        <v>6.1543000000000001</v>
      </c>
      <c r="J76" s="34">
        <v>2.4466000000000001</v>
      </c>
    </row>
    <row r="77" spans="2:10" x14ac:dyDescent="0.25">
      <c r="B77" s="27">
        <v>1770</v>
      </c>
      <c r="C77" s="27">
        <v>70</v>
      </c>
      <c r="D77" s="27">
        <v>90</v>
      </c>
      <c r="E77" s="27">
        <v>1562.51</v>
      </c>
      <c r="F77" s="27">
        <v>-500</v>
      </c>
      <c r="G77" s="27">
        <v>-457.11</v>
      </c>
      <c r="H77" s="34">
        <v>2.2267000000000001</v>
      </c>
      <c r="I77" s="34">
        <v>6.5457000000000001</v>
      </c>
      <c r="J77" s="34">
        <v>2.4529999999999998</v>
      </c>
    </row>
    <row r="78" spans="2:10" x14ac:dyDescent="0.25">
      <c r="B78" s="27">
        <v>1800</v>
      </c>
      <c r="C78" s="27">
        <v>70</v>
      </c>
      <c r="D78" s="27">
        <v>90</v>
      </c>
      <c r="E78" s="27">
        <v>1572.77</v>
      </c>
      <c r="F78" s="27">
        <v>-500</v>
      </c>
      <c r="G78" s="27">
        <v>-428.92</v>
      </c>
      <c r="H78" s="34">
        <v>2.3159999999999998</v>
      </c>
      <c r="I78" s="34">
        <v>6.9420999999999999</v>
      </c>
      <c r="J78" s="34">
        <v>2.4597000000000002</v>
      </c>
    </row>
    <row r="79" spans="2:10" x14ac:dyDescent="0.25">
      <c r="B79" s="27">
        <v>1830</v>
      </c>
      <c r="C79" s="27">
        <v>70</v>
      </c>
      <c r="D79" s="27">
        <v>90</v>
      </c>
      <c r="E79" s="27">
        <v>1583.03</v>
      </c>
      <c r="F79" s="27">
        <v>-500</v>
      </c>
      <c r="G79" s="27">
        <v>-400.73</v>
      </c>
      <c r="H79" s="34">
        <v>2.4073000000000002</v>
      </c>
      <c r="I79" s="34">
        <v>7.3428000000000004</v>
      </c>
      <c r="J79" s="34">
        <v>2.4666000000000001</v>
      </c>
    </row>
    <row r="80" spans="2:10" x14ac:dyDescent="0.25">
      <c r="B80" s="27">
        <v>1860</v>
      </c>
      <c r="C80" s="27">
        <v>70</v>
      </c>
      <c r="D80" s="27">
        <v>90</v>
      </c>
      <c r="E80" s="27">
        <v>1593.29</v>
      </c>
      <c r="F80" s="27">
        <v>-500</v>
      </c>
      <c r="G80" s="27">
        <v>-372.54</v>
      </c>
      <c r="H80" s="34">
        <v>2.5003000000000002</v>
      </c>
      <c r="I80" s="34">
        <v>7.7470999999999997</v>
      </c>
      <c r="J80" s="34">
        <v>2.4737</v>
      </c>
    </row>
    <row r="81" spans="2:10" x14ac:dyDescent="0.25">
      <c r="B81" s="27">
        <v>1890</v>
      </c>
      <c r="C81" s="27">
        <v>70</v>
      </c>
      <c r="D81" s="27">
        <v>90</v>
      </c>
      <c r="E81" s="27">
        <v>1603.55</v>
      </c>
      <c r="F81" s="27">
        <v>-500</v>
      </c>
      <c r="G81" s="27">
        <v>-344.35</v>
      </c>
      <c r="H81" s="34">
        <v>2.5948000000000002</v>
      </c>
      <c r="I81" s="34">
        <v>8.1545000000000005</v>
      </c>
      <c r="J81" s="34">
        <v>2.4809999999999999</v>
      </c>
    </row>
    <row r="82" spans="2:10" x14ac:dyDescent="0.25">
      <c r="B82" s="27">
        <v>1920</v>
      </c>
      <c r="C82" s="27">
        <v>70</v>
      </c>
      <c r="D82" s="27">
        <v>90</v>
      </c>
      <c r="E82" s="27">
        <v>1613.81</v>
      </c>
      <c r="F82" s="27">
        <v>-500</v>
      </c>
      <c r="G82" s="27">
        <v>-316.16000000000003</v>
      </c>
      <c r="H82" s="34">
        <v>2.6905999999999999</v>
      </c>
      <c r="I82" s="34">
        <v>8.5645000000000007</v>
      </c>
      <c r="J82" s="34">
        <v>2.4885999999999999</v>
      </c>
    </row>
    <row r="83" spans="2:10" x14ac:dyDescent="0.25">
      <c r="B83" s="27">
        <v>1950</v>
      </c>
      <c r="C83" s="27">
        <v>70</v>
      </c>
      <c r="D83" s="27">
        <v>90</v>
      </c>
      <c r="E83" s="27">
        <v>1624.07</v>
      </c>
      <c r="F83" s="27">
        <v>-500</v>
      </c>
      <c r="G83" s="27">
        <v>-287.97000000000003</v>
      </c>
      <c r="H83" s="34">
        <v>2.7877000000000001</v>
      </c>
      <c r="I83" s="34">
        <v>8.9766999999999992</v>
      </c>
      <c r="J83" s="34">
        <v>2.4965000000000002</v>
      </c>
    </row>
    <row r="84" spans="2:10" x14ac:dyDescent="0.25">
      <c r="B84" s="27">
        <v>1980</v>
      </c>
      <c r="C84" s="27">
        <v>70</v>
      </c>
      <c r="D84" s="27">
        <v>90</v>
      </c>
      <c r="E84" s="27">
        <v>1634.33</v>
      </c>
      <c r="F84" s="27">
        <v>-500</v>
      </c>
      <c r="G84" s="27">
        <v>-259.77999999999997</v>
      </c>
      <c r="H84" s="34">
        <v>2.8858999999999999</v>
      </c>
      <c r="I84" s="34">
        <v>9.3909000000000002</v>
      </c>
      <c r="J84" s="34">
        <v>2.5045000000000002</v>
      </c>
    </row>
    <row r="85" spans="2:10" x14ac:dyDescent="0.25">
      <c r="B85" s="27">
        <v>2010</v>
      </c>
      <c r="C85" s="27">
        <v>70</v>
      </c>
      <c r="D85" s="27">
        <v>90</v>
      </c>
      <c r="E85" s="27">
        <v>1644.59</v>
      </c>
      <c r="F85" s="27">
        <v>-500</v>
      </c>
      <c r="G85" s="27">
        <v>-231.59</v>
      </c>
      <c r="H85" s="34">
        <v>2.9851000000000001</v>
      </c>
      <c r="I85" s="34">
        <v>9.8068000000000008</v>
      </c>
      <c r="J85" s="34">
        <v>2.5129000000000001</v>
      </c>
    </row>
    <row r="86" spans="2:10" x14ac:dyDescent="0.25">
      <c r="B86" s="27">
        <v>2040</v>
      </c>
      <c r="C86" s="27">
        <v>70</v>
      </c>
      <c r="D86" s="27">
        <v>90</v>
      </c>
      <c r="E86" s="27">
        <v>1654.85</v>
      </c>
      <c r="F86" s="27">
        <v>-500</v>
      </c>
      <c r="G86" s="27">
        <v>-203.4</v>
      </c>
      <c r="H86" s="34">
        <v>3.0851999999999999</v>
      </c>
      <c r="I86" s="34">
        <v>10.224299999999999</v>
      </c>
      <c r="J86" s="34">
        <v>2.5213999999999999</v>
      </c>
    </row>
    <row r="87" spans="2:10" x14ac:dyDescent="0.25">
      <c r="B87" s="27">
        <v>2070</v>
      </c>
      <c r="C87" s="27">
        <v>70</v>
      </c>
      <c r="D87" s="27">
        <v>90</v>
      </c>
      <c r="E87" s="27">
        <v>1665.11</v>
      </c>
      <c r="F87" s="27">
        <v>-500</v>
      </c>
      <c r="G87" s="27">
        <v>-175.21</v>
      </c>
      <c r="H87" s="34">
        <v>3.1861999999999999</v>
      </c>
      <c r="I87" s="34">
        <v>10.643000000000001</v>
      </c>
      <c r="J87" s="34">
        <v>2.5301999999999998</v>
      </c>
    </row>
    <row r="88" spans="2:10" x14ac:dyDescent="0.25">
      <c r="B88" s="27">
        <v>2100</v>
      </c>
      <c r="C88" s="27">
        <v>70</v>
      </c>
      <c r="D88" s="27">
        <v>90</v>
      </c>
      <c r="E88" s="27">
        <v>1675.37</v>
      </c>
      <c r="F88" s="27">
        <v>-500</v>
      </c>
      <c r="G88" s="27">
        <v>-147.02000000000001</v>
      </c>
      <c r="H88" s="34">
        <v>3.2877999999999998</v>
      </c>
      <c r="I88" s="34">
        <v>11.063000000000001</v>
      </c>
      <c r="J88" s="34">
        <v>2.5392000000000001</v>
      </c>
    </row>
    <row r="89" spans="2:10" x14ac:dyDescent="0.25">
      <c r="B89" s="27">
        <v>2130</v>
      </c>
      <c r="C89" s="27">
        <v>70</v>
      </c>
      <c r="D89" s="27">
        <v>90</v>
      </c>
      <c r="E89" s="27">
        <v>1685.63</v>
      </c>
      <c r="F89" s="27">
        <v>-500</v>
      </c>
      <c r="G89" s="27">
        <v>-118.82</v>
      </c>
      <c r="H89" s="34">
        <v>3.3900999999999999</v>
      </c>
      <c r="I89" s="34">
        <v>11.484</v>
      </c>
      <c r="J89" s="34">
        <v>2.5485000000000002</v>
      </c>
    </row>
    <row r="90" spans="2:10" x14ac:dyDescent="0.25">
      <c r="B90" s="27">
        <v>2160</v>
      </c>
      <c r="C90" s="27">
        <v>70</v>
      </c>
      <c r="D90" s="27">
        <v>90</v>
      </c>
      <c r="E90" s="27">
        <v>1695.89</v>
      </c>
      <c r="F90" s="27">
        <v>-500</v>
      </c>
      <c r="G90" s="27">
        <v>-90.63</v>
      </c>
      <c r="H90" s="34">
        <v>3.4931000000000001</v>
      </c>
      <c r="I90" s="34">
        <v>11.905900000000001</v>
      </c>
      <c r="J90" s="34">
        <v>2.5579999999999998</v>
      </c>
    </row>
    <row r="91" spans="2:10" x14ac:dyDescent="0.25">
      <c r="B91" s="27">
        <v>2190</v>
      </c>
      <c r="C91" s="27">
        <v>70</v>
      </c>
      <c r="D91" s="27">
        <v>90</v>
      </c>
      <c r="E91" s="27">
        <v>1706.16</v>
      </c>
      <c r="F91" s="27">
        <v>-500</v>
      </c>
      <c r="G91" s="27">
        <v>-62.44</v>
      </c>
      <c r="H91" s="34">
        <v>3.5966</v>
      </c>
      <c r="I91" s="34">
        <v>12.3286</v>
      </c>
      <c r="J91" s="34">
        <v>2.5678000000000001</v>
      </c>
    </row>
    <row r="92" spans="2:10" x14ac:dyDescent="0.25">
      <c r="B92" s="27">
        <v>2220</v>
      </c>
      <c r="C92" s="27">
        <v>70</v>
      </c>
      <c r="D92" s="27">
        <v>90</v>
      </c>
      <c r="E92" s="27">
        <v>1716.42</v>
      </c>
      <c r="F92" s="27">
        <v>-500</v>
      </c>
      <c r="G92" s="27">
        <v>-34.25</v>
      </c>
      <c r="H92" s="34">
        <v>3.7006000000000001</v>
      </c>
      <c r="I92" s="34">
        <v>12.7522</v>
      </c>
      <c r="J92" s="34">
        <v>2.5777999999999999</v>
      </c>
    </row>
    <row r="93" spans="2:10" x14ac:dyDescent="0.25">
      <c r="B93" s="27">
        <v>2250</v>
      </c>
      <c r="C93" s="27">
        <v>70</v>
      </c>
      <c r="D93" s="27">
        <v>90</v>
      </c>
      <c r="E93" s="27">
        <v>1726.68</v>
      </c>
      <c r="F93" s="27">
        <v>-500</v>
      </c>
      <c r="G93" s="27">
        <v>-6.06</v>
      </c>
      <c r="H93" s="34">
        <v>3.8050999999999999</v>
      </c>
      <c r="I93" s="34">
        <v>13.176399999999999</v>
      </c>
      <c r="J93" s="34">
        <v>2.5880999999999998</v>
      </c>
    </row>
    <row r="94" spans="2:10" x14ac:dyDescent="0.25">
      <c r="B94" s="27">
        <v>2280</v>
      </c>
      <c r="C94" s="27">
        <v>70</v>
      </c>
      <c r="D94" s="27">
        <v>90</v>
      </c>
      <c r="E94" s="27">
        <v>1736.94</v>
      </c>
      <c r="F94" s="27">
        <v>-500</v>
      </c>
      <c r="G94" s="27">
        <v>22.13</v>
      </c>
      <c r="H94" s="34">
        <v>3.91</v>
      </c>
      <c r="I94" s="34">
        <v>13.6012</v>
      </c>
      <c r="J94" s="34">
        <v>2.5985999999999998</v>
      </c>
    </row>
    <row r="95" spans="2:10" x14ac:dyDescent="0.25">
      <c r="B95" s="27">
        <v>2310</v>
      </c>
      <c r="C95" s="27">
        <v>70</v>
      </c>
      <c r="D95" s="27">
        <v>90</v>
      </c>
      <c r="E95" s="27">
        <v>1747.2</v>
      </c>
      <c r="F95" s="27">
        <v>-500</v>
      </c>
      <c r="G95" s="27">
        <v>50.32</v>
      </c>
      <c r="H95" s="34">
        <v>4.0152999999999999</v>
      </c>
      <c r="I95" s="34">
        <v>14.0266</v>
      </c>
      <c r="J95" s="34">
        <v>2.6093000000000002</v>
      </c>
    </row>
    <row r="96" spans="2:10" x14ac:dyDescent="0.25">
      <c r="B96" s="27">
        <v>2340</v>
      </c>
      <c r="C96" s="27">
        <v>70</v>
      </c>
      <c r="D96" s="27">
        <v>90</v>
      </c>
      <c r="E96" s="27">
        <v>1757.46</v>
      </c>
      <c r="F96" s="27">
        <v>-500</v>
      </c>
      <c r="G96" s="27">
        <v>78.510000000000005</v>
      </c>
      <c r="H96" s="34">
        <v>4.1210000000000004</v>
      </c>
      <c r="I96" s="34">
        <v>14.452500000000001</v>
      </c>
      <c r="J96" s="34">
        <v>2.6202999999999999</v>
      </c>
    </row>
    <row r="97" spans="2:10" x14ac:dyDescent="0.25">
      <c r="B97" s="27">
        <v>2370</v>
      </c>
      <c r="C97" s="27">
        <v>70</v>
      </c>
      <c r="D97" s="27">
        <v>90</v>
      </c>
      <c r="E97" s="27">
        <v>1767.72</v>
      </c>
      <c r="F97" s="27">
        <v>-500</v>
      </c>
      <c r="G97" s="27">
        <v>106.7</v>
      </c>
      <c r="H97" s="34">
        <v>4.2271000000000001</v>
      </c>
      <c r="I97" s="34">
        <v>14.8789</v>
      </c>
      <c r="J97" s="34">
        <v>2.6315</v>
      </c>
    </row>
    <row r="98" spans="2:10" x14ac:dyDescent="0.25">
      <c r="B98" s="27">
        <v>2400</v>
      </c>
      <c r="C98" s="27">
        <v>70</v>
      </c>
      <c r="D98" s="27">
        <v>90</v>
      </c>
      <c r="E98" s="27">
        <v>1777.98</v>
      </c>
      <c r="F98" s="27">
        <v>-500</v>
      </c>
      <c r="G98" s="27">
        <v>134.88999999999999</v>
      </c>
      <c r="H98" s="34">
        <v>4.3334000000000001</v>
      </c>
      <c r="I98" s="34">
        <v>15.3057</v>
      </c>
      <c r="J98" s="34">
        <v>2.6429999999999998</v>
      </c>
    </row>
    <row r="99" spans="2:10" x14ac:dyDescent="0.25">
      <c r="B99" s="27">
        <v>2430</v>
      </c>
      <c r="C99" s="27">
        <v>70</v>
      </c>
      <c r="D99" s="27">
        <v>90</v>
      </c>
      <c r="E99" s="27">
        <v>1788.24</v>
      </c>
      <c r="F99" s="27">
        <v>-500</v>
      </c>
      <c r="G99" s="27">
        <v>163.08000000000001</v>
      </c>
      <c r="H99" s="34">
        <v>4.4401000000000002</v>
      </c>
      <c r="I99" s="34">
        <v>15.732900000000001</v>
      </c>
      <c r="J99" s="34">
        <v>2.6547999999999998</v>
      </c>
    </row>
    <row r="100" spans="2:10" x14ac:dyDescent="0.25">
      <c r="B100" s="27">
        <v>2450</v>
      </c>
      <c r="C100" s="27">
        <v>70</v>
      </c>
      <c r="D100" s="27">
        <v>90</v>
      </c>
      <c r="E100" s="27">
        <v>1795.08</v>
      </c>
      <c r="F100" s="27">
        <v>-500</v>
      </c>
      <c r="G100" s="27">
        <v>181.88</v>
      </c>
      <c r="H100" s="34">
        <v>4.5113000000000003</v>
      </c>
      <c r="I100" s="34">
        <v>16.017900000000001</v>
      </c>
      <c r="J100" s="34">
        <v>2.6627000000000001</v>
      </c>
    </row>
  </sheetData>
  <sheetProtection password="DD1B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04"/>
  <sheetViews>
    <sheetView workbookViewId="0"/>
  </sheetViews>
  <sheetFormatPr defaultRowHeight="15" x14ac:dyDescent="0.25"/>
  <sheetData>
    <row r="1" spans="1:15" x14ac:dyDescent="0.25">
      <c r="A1" s="11" t="s">
        <v>52</v>
      </c>
      <c r="B1" s="11"/>
      <c r="C1" s="11"/>
      <c r="D1" s="11"/>
      <c r="E1" s="11"/>
      <c r="F1" s="11"/>
      <c r="G1" s="11"/>
      <c r="H1" s="11"/>
      <c r="I1" s="11"/>
      <c r="J1" s="11"/>
    </row>
    <row r="2" spans="1:15" x14ac:dyDescent="0.25">
      <c r="A2" t="s">
        <v>76</v>
      </c>
    </row>
    <row r="3" spans="1:15" x14ac:dyDescent="0.25">
      <c r="A3" s="11" t="s">
        <v>81</v>
      </c>
      <c r="B3" s="11" t="s">
        <v>82</v>
      </c>
      <c r="C3" s="11" t="s">
        <v>83</v>
      </c>
      <c r="D3" s="11" t="s">
        <v>84</v>
      </c>
      <c r="E3" s="11" t="s">
        <v>85</v>
      </c>
      <c r="F3" s="11" t="s">
        <v>86</v>
      </c>
      <c r="G3" s="11" t="s">
        <v>87</v>
      </c>
      <c r="H3" s="11" t="s">
        <v>88</v>
      </c>
      <c r="I3" s="11" t="s">
        <v>89</v>
      </c>
      <c r="J3" s="11" t="s">
        <v>90</v>
      </c>
      <c r="K3" t="s">
        <v>91</v>
      </c>
      <c r="L3" t="s">
        <v>92</v>
      </c>
      <c r="M3" s="25" t="s">
        <v>109</v>
      </c>
      <c r="N3" s="25"/>
      <c r="O3" s="25" t="s">
        <v>110</v>
      </c>
    </row>
    <row r="4" spans="1:15" x14ac:dyDescent="0.25">
      <c r="A4" s="11" t="s">
        <v>15</v>
      </c>
      <c r="B4" s="11" t="s">
        <v>93</v>
      </c>
      <c r="C4" s="11" t="s">
        <v>93</v>
      </c>
      <c r="D4" s="11" t="s">
        <v>93</v>
      </c>
      <c r="E4" s="11" t="s">
        <v>93</v>
      </c>
      <c r="F4" s="11" t="s">
        <v>93</v>
      </c>
      <c r="G4" s="11" t="s">
        <v>93</v>
      </c>
      <c r="H4" s="11" t="s">
        <v>93</v>
      </c>
      <c r="I4" s="11" t="s">
        <v>95</v>
      </c>
      <c r="J4" s="11" t="s">
        <v>93</v>
      </c>
      <c r="K4" t="s">
        <v>94</v>
      </c>
      <c r="L4" t="s">
        <v>94</v>
      </c>
      <c r="M4" s="25" t="s">
        <v>15</v>
      </c>
      <c r="N4" s="25"/>
      <c r="O4" s="25"/>
    </row>
    <row r="5" spans="1:15" x14ac:dyDescent="0.25">
      <c r="A5" s="37">
        <v>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-500</v>
      </c>
      <c r="H5" s="27">
        <v>-900</v>
      </c>
      <c r="I5" s="27">
        <v>240.94499999999999</v>
      </c>
      <c r="J5" s="27">
        <v>1029.56</v>
      </c>
      <c r="K5" s="34">
        <v>0</v>
      </c>
      <c r="L5" s="34">
        <v>0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587.71316410502027</v>
      </c>
    </row>
    <row r="6" spans="1:15" x14ac:dyDescent="0.25">
      <c r="A6" s="37">
        <v>1</v>
      </c>
      <c r="B6" s="27">
        <v>1</v>
      </c>
      <c r="C6" s="27">
        <v>0</v>
      </c>
      <c r="D6" s="27">
        <v>0</v>
      </c>
      <c r="E6" s="27">
        <v>1</v>
      </c>
      <c r="F6" s="27">
        <v>1</v>
      </c>
      <c r="G6" s="27">
        <v>-500</v>
      </c>
      <c r="H6" s="27">
        <v>-900</v>
      </c>
      <c r="I6" s="27">
        <v>240.94499999999999</v>
      </c>
      <c r="J6" s="27">
        <v>1029.56</v>
      </c>
      <c r="K6" s="34">
        <v>1.6999999999999999E-3</v>
      </c>
      <c r="L6" s="34">
        <v>1.8E-3</v>
      </c>
      <c r="M6" s="26">
        <f t="shared" si="0"/>
        <v>0.76196281621456874</v>
      </c>
      <c r="N6" s="27"/>
      <c r="O6" s="27">
        <f t="shared" si="1"/>
        <v>587.70595887413231</v>
      </c>
    </row>
    <row r="7" spans="1:15" x14ac:dyDescent="0.25">
      <c r="A7" s="37">
        <v>30</v>
      </c>
      <c r="B7" s="27">
        <v>30</v>
      </c>
      <c r="C7" s="27">
        <v>0</v>
      </c>
      <c r="D7" s="27">
        <v>0</v>
      </c>
      <c r="E7" s="27">
        <v>30</v>
      </c>
      <c r="F7" s="27">
        <v>30</v>
      </c>
      <c r="G7" s="27">
        <v>-500</v>
      </c>
      <c r="H7" s="27">
        <v>-900</v>
      </c>
      <c r="I7" s="27">
        <v>240.94499999999999</v>
      </c>
      <c r="J7" s="27">
        <v>1029.56</v>
      </c>
      <c r="K7" s="34">
        <v>5.3699999999999998E-2</v>
      </c>
      <c r="L7" s="34">
        <v>5.3699999999999998E-2</v>
      </c>
      <c r="M7" s="26">
        <f t="shared" si="0"/>
        <v>0.76196281621456874</v>
      </c>
      <c r="N7" s="27"/>
      <c r="O7" s="27">
        <f t="shared" si="1"/>
        <v>581.04911694175894</v>
      </c>
    </row>
    <row r="8" spans="1:15" x14ac:dyDescent="0.25">
      <c r="A8" s="37">
        <v>60</v>
      </c>
      <c r="B8" s="27">
        <v>60</v>
      </c>
      <c r="C8" s="27">
        <v>0</v>
      </c>
      <c r="D8" s="27">
        <v>0</v>
      </c>
      <c r="E8" s="27">
        <v>60</v>
      </c>
      <c r="F8" s="27">
        <v>60</v>
      </c>
      <c r="G8" s="27">
        <v>-500</v>
      </c>
      <c r="H8" s="27">
        <v>-900</v>
      </c>
      <c r="I8" s="27">
        <v>240.94499999999999</v>
      </c>
      <c r="J8" s="27">
        <v>1029.56</v>
      </c>
      <c r="K8" s="34">
        <v>0.1074</v>
      </c>
      <c r="L8" s="34">
        <v>0.1075</v>
      </c>
      <c r="M8" s="26">
        <f t="shared" si="0"/>
        <v>0.76196281621456874</v>
      </c>
      <c r="N8" s="27"/>
      <c r="O8" s="27">
        <f t="shared" si="1"/>
        <v>562.31765737791238</v>
      </c>
    </row>
    <row r="9" spans="1:15" x14ac:dyDescent="0.25">
      <c r="A9" s="37">
        <v>90</v>
      </c>
      <c r="B9" s="27">
        <v>90</v>
      </c>
      <c r="C9" s="27">
        <v>0</v>
      </c>
      <c r="D9" s="27">
        <v>0</v>
      </c>
      <c r="E9" s="27">
        <v>90</v>
      </c>
      <c r="F9" s="27">
        <v>90</v>
      </c>
      <c r="G9" s="27">
        <v>-500</v>
      </c>
      <c r="H9" s="27">
        <v>-900</v>
      </c>
      <c r="I9" s="27">
        <v>240.94499999999999</v>
      </c>
      <c r="J9" s="27">
        <v>1029.56</v>
      </c>
      <c r="K9" s="34">
        <v>0.16120000000000001</v>
      </c>
      <c r="L9" s="34">
        <v>0.1613</v>
      </c>
      <c r="M9" s="26">
        <f t="shared" si="0"/>
        <v>0.76196281621456874</v>
      </c>
      <c r="N9" s="27"/>
      <c r="O9" s="27">
        <f t="shared" si="1"/>
        <v>534.72402938384153</v>
      </c>
    </row>
    <row r="10" spans="1:15" x14ac:dyDescent="0.25">
      <c r="A10" s="37">
        <v>120</v>
      </c>
      <c r="B10" s="27">
        <v>120</v>
      </c>
      <c r="C10" s="27">
        <v>0</v>
      </c>
      <c r="D10" s="27">
        <v>0</v>
      </c>
      <c r="E10" s="27">
        <v>120</v>
      </c>
      <c r="F10" s="27">
        <v>120</v>
      </c>
      <c r="G10" s="27">
        <v>-500</v>
      </c>
      <c r="H10" s="27">
        <v>-900</v>
      </c>
      <c r="I10" s="27">
        <v>240.94499999999999</v>
      </c>
      <c r="J10" s="27">
        <v>1029.56</v>
      </c>
      <c r="K10" s="34">
        <v>0.215</v>
      </c>
      <c r="L10" s="34">
        <v>0.215</v>
      </c>
      <c r="M10" s="26">
        <f t="shared" si="0"/>
        <v>0.76196281621456874</v>
      </c>
      <c r="N10" s="27"/>
      <c r="O10" s="27">
        <f t="shared" si="1"/>
        <v>502.15389720102939</v>
      </c>
    </row>
    <row r="11" spans="1:15" x14ac:dyDescent="0.25">
      <c r="A11" s="37">
        <v>150</v>
      </c>
      <c r="B11" s="27">
        <v>150</v>
      </c>
      <c r="C11" s="27">
        <v>0</v>
      </c>
      <c r="D11" s="27">
        <v>0</v>
      </c>
      <c r="E11" s="27">
        <v>150</v>
      </c>
      <c r="F11" s="27">
        <v>150</v>
      </c>
      <c r="G11" s="27">
        <v>-500</v>
      </c>
      <c r="H11" s="27">
        <v>-900</v>
      </c>
      <c r="I11" s="27">
        <v>240.94499999999999</v>
      </c>
      <c r="J11" s="27">
        <v>1029.56</v>
      </c>
      <c r="K11" s="34">
        <v>0.26879999999999998</v>
      </c>
      <c r="L11" s="34">
        <v>0.26879999999999998</v>
      </c>
      <c r="M11" s="26">
        <f t="shared" si="0"/>
        <v>0.76196281621456874</v>
      </c>
      <c r="N11" s="27"/>
      <c r="O11" s="27">
        <f t="shared" si="1"/>
        <v>467.85161407282231</v>
      </c>
    </row>
    <row r="12" spans="1:15" x14ac:dyDescent="0.25">
      <c r="A12" s="37">
        <v>180</v>
      </c>
      <c r="B12" s="27">
        <v>180</v>
      </c>
      <c r="C12" s="27">
        <v>0</v>
      </c>
      <c r="D12" s="27">
        <v>0</v>
      </c>
      <c r="E12" s="27">
        <v>180</v>
      </c>
      <c r="F12" s="27">
        <v>180</v>
      </c>
      <c r="G12" s="27">
        <v>-500</v>
      </c>
      <c r="H12" s="27">
        <v>-900</v>
      </c>
      <c r="I12" s="27">
        <v>240.94499999999999</v>
      </c>
      <c r="J12" s="27">
        <v>1029.56</v>
      </c>
      <c r="K12" s="34">
        <v>0.32250000000000001</v>
      </c>
      <c r="L12" s="34">
        <v>0.3226</v>
      </c>
      <c r="M12" s="26">
        <f t="shared" si="0"/>
        <v>0.76196281621456874</v>
      </c>
      <c r="N12" s="27"/>
      <c r="O12" s="27">
        <f t="shared" si="1"/>
        <v>434.17636156862443</v>
      </c>
    </row>
    <row r="13" spans="1:15" x14ac:dyDescent="0.25">
      <c r="A13" s="37">
        <v>210</v>
      </c>
      <c r="B13" s="27">
        <v>210</v>
      </c>
      <c r="C13" s="27">
        <v>0</v>
      </c>
      <c r="D13" s="27">
        <v>0</v>
      </c>
      <c r="E13" s="27">
        <v>210</v>
      </c>
      <c r="F13" s="27">
        <v>210</v>
      </c>
      <c r="G13" s="27">
        <v>-500</v>
      </c>
      <c r="H13" s="27">
        <v>-900</v>
      </c>
      <c r="I13" s="27">
        <v>240.94499999999999</v>
      </c>
      <c r="J13" s="27">
        <v>1029.56</v>
      </c>
      <c r="K13" s="34">
        <v>0.37630000000000002</v>
      </c>
      <c r="L13" s="34">
        <v>0.37630000000000002</v>
      </c>
      <c r="M13" s="26">
        <f t="shared" si="0"/>
        <v>0.76196281621456874</v>
      </c>
      <c r="N13" s="27"/>
      <c r="O13" s="27">
        <f t="shared" si="1"/>
        <v>402.42872803575062</v>
      </c>
    </row>
    <row r="14" spans="1:15" x14ac:dyDescent="0.25">
      <c r="A14" s="37">
        <v>240</v>
      </c>
      <c r="B14" s="27">
        <v>240</v>
      </c>
      <c r="C14" s="27">
        <v>0</v>
      </c>
      <c r="D14" s="27">
        <v>0</v>
      </c>
      <c r="E14" s="27">
        <v>240</v>
      </c>
      <c r="F14" s="27">
        <v>240</v>
      </c>
      <c r="G14" s="27">
        <v>-500</v>
      </c>
      <c r="H14" s="27">
        <v>-900</v>
      </c>
      <c r="I14" s="27">
        <v>240.94499999999999</v>
      </c>
      <c r="J14" s="27">
        <v>1029.56</v>
      </c>
      <c r="K14" s="34">
        <v>0.43009999999999998</v>
      </c>
      <c r="L14" s="34">
        <v>0.43009999999999998</v>
      </c>
      <c r="M14" s="26">
        <f t="shared" si="0"/>
        <v>0.76196281621456874</v>
      </c>
      <c r="N14" s="27"/>
      <c r="O14" s="27">
        <f t="shared" si="1"/>
        <v>373.20665372767701</v>
      </c>
    </row>
    <row r="15" spans="1:15" x14ac:dyDescent="0.25">
      <c r="A15" s="37">
        <v>270</v>
      </c>
      <c r="B15" s="27">
        <v>270</v>
      </c>
      <c r="C15" s="27">
        <v>0</v>
      </c>
      <c r="D15" s="27">
        <v>0</v>
      </c>
      <c r="E15" s="27">
        <v>270</v>
      </c>
      <c r="F15" s="27">
        <v>270</v>
      </c>
      <c r="G15" s="27">
        <v>-500</v>
      </c>
      <c r="H15" s="27">
        <v>-900</v>
      </c>
      <c r="I15" s="27">
        <v>240.94499999999999</v>
      </c>
      <c r="J15" s="27">
        <v>1029.56</v>
      </c>
      <c r="K15" s="34">
        <v>0.48380000000000001</v>
      </c>
      <c r="L15" s="34">
        <v>0.4839</v>
      </c>
      <c r="M15" s="26">
        <f t="shared" si="0"/>
        <v>0.76196281621456874</v>
      </c>
      <c r="N15" s="27"/>
      <c r="O15" s="27">
        <f t="shared" si="1"/>
        <v>346.74178191219784</v>
      </c>
    </row>
    <row r="16" spans="1:15" x14ac:dyDescent="0.25">
      <c r="A16" s="37">
        <v>300</v>
      </c>
      <c r="B16" s="27">
        <v>300</v>
      </c>
      <c r="C16" s="27">
        <v>0</v>
      </c>
      <c r="D16" s="27">
        <v>0</v>
      </c>
      <c r="E16" s="27">
        <v>300</v>
      </c>
      <c r="F16" s="27">
        <v>300</v>
      </c>
      <c r="G16" s="27">
        <v>-500</v>
      </c>
      <c r="H16" s="27">
        <v>-900</v>
      </c>
      <c r="I16" s="27">
        <v>240.94499999999999</v>
      </c>
      <c r="J16" s="27">
        <v>1029.56</v>
      </c>
      <c r="K16" s="34">
        <v>0.53759999999999997</v>
      </c>
      <c r="L16" s="34">
        <v>0.53769999999999996</v>
      </c>
      <c r="M16" s="26">
        <f t="shared" si="0"/>
        <v>0.76196281621456874</v>
      </c>
      <c r="N16" s="27"/>
      <c r="O16" s="27">
        <f t="shared" si="1"/>
        <v>322.91248724347889</v>
      </c>
    </row>
    <row r="17" spans="1:15" x14ac:dyDescent="0.25">
      <c r="A17" s="37">
        <v>330</v>
      </c>
      <c r="B17" s="27">
        <v>330</v>
      </c>
      <c r="C17" s="27">
        <v>0</v>
      </c>
      <c r="D17" s="27">
        <v>0</v>
      </c>
      <c r="E17" s="27">
        <v>330</v>
      </c>
      <c r="F17" s="27">
        <v>330</v>
      </c>
      <c r="G17" s="27">
        <v>-500</v>
      </c>
      <c r="H17" s="27">
        <v>-900</v>
      </c>
      <c r="I17" s="27">
        <v>240.94499999999999</v>
      </c>
      <c r="J17" s="27">
        <v>1029.56</v>
      </c>
      <c r="K17" s="34">
        <v>0.59140000000000004</v>
      </c>
      <c r="L17" s="34">
        <v>0.59140000000000004</v>
      </c>
      <c r="M17" s="26">
        <f t="shared" si="0"/>
        <v>0.76196281621456874</v>
      </c>
      <c r="N17" s="27"/>
      <c r="O17" s="27">
        <f t="shared" si="1"/>
        <v>301.56860501446249</v>
      </c>
    </row>
    <row r="18" spans="1:15" x14ac:dyDescent="0.25">
      <c r="A18" s="37">
        <v>360</v>
      </c>
      <c r="B18" s="27">
        <v>360</v>
      </c>
      <c r="C18" s="27">
        <v>0</v>
      </c>
      <c r="D18" s="27">
        <v>0</v>
      </c>
      <c r="E18" s="27">
        <v>360</v>
      </c>
      <c r="F18" s="27">
        <v>360</v>
      </c>
      <c r="G18" s="27">
        <v>-500</v>
      </c>
      <c r="H18" s="27">
        <v>-900</v>
      </c>
      <c r="I18" s="27">
        <v>240.94499999999999</v>
      </c>
      <c r="J18" s="27">
        <v>1029.56</v>
      </c>
      <c r="K18" s="34">
        <v>0.6452</v>
      </c>
      <c r="L18" s="34">
        <v>0.6452</v>
      </c>
      <c r="M18" s="26">
        <f t="shared" si="0"/>
        <v>0.76196281621456874</v>
      </c>
      <c r="N18" s="27"/>
      <c r="O18" s="27">
        <f t="shared" si="1"/>
        <v>282.42830216095837</v>
      </c>
    </row>
    <row r="19" spans="1:15" x14ac:dyDescent="0.25">
      <c r="A19" s="37">
        <v>390</v>
      </c>
      <c r="B19" s="27">
        <v>390</v>
      </c>
      <c r="C19" s="27">
        <v>0</v>
      </c>
      <c r="D19" s="27">
        <v>0</v>
      </c>
      <c r="E19" s="27">
        <v>390</v>
      </c>
      <c r="F19" s="27">
        <v>390</v>
      </c>
      <c r="G19" s="27">
        <v>-500</v>
      </c>
      <c r="H19" s="27">
        <v>-900</v>
      </c>
      <c r="I19" s="27">
        <v>240.94499999999999</v>
      </c>
      <c r="J19" s="27">
        <v>1029.56</v>
      </c>
      <c r="K19" s="34">
        <v>0.69889999999999997</v>
      </c>
      <c r="L19" s="34">
        <v>0.69899999999999995</v>
      </c>
      <c r="M19" s="26">
        <f t="shared" si="0"/>
        <v>0.76196281621456874</v>
      </c>
      <c r="N19" s="27"/>
      <c r="O19" s="27">
        <f t="shared" si="1"/>
        <v>265.27854827318163</v>
      </c>
    </row>
    <row r="20" spans="1:15" x14ac:dyDescent="0.25">
      <c r="A20" s="37">
        <v>420</v>
      </c>
      <c r="B20" s="27">
        <v>420</v>
      </c>
      <c r="C20" s="27">
        <v>0</v>
      </c>
      <c r="D20" s="27">
        <v>0</v>
      </c>
      <c r="E20" s="27">
        <v>420</v>
      </c>
      <c r="F20" s="27">
        <v>420</v>
      </c>
      <c r="G20" s="27">
        <v>-500</v>
      </c>
      <c r="H20" s="27">
        <v>-900</v>
      </c>
      <c r="I20" s="27">
        <v>240.94499999999999</v>
      </c>
      <c r="J20" s="27">
        <v>1029.56</v>
      </c>
      <c r="K20" s="34">
        <v>0.75270000000000004</v>
      </c>
      <c r="L20" s="34">
        <v>0.75270000000000004</v>
      </c>
      <c r="M20" s="26">
        <f t="shared" si="0"/>
        <v>0.76196281621456874</v>
      </c>
      <c r="N20" s="27"/>
      <c r="O20" s="27">
        <f t="shared" si="1"/>
        <v>249.86552748930123</v>
      </c>
    </row>
    <row r="21" spans="1:15" x14ac:dyDescent="0.25">
      <c r="A21" s="37">
        <v>450</v>
      </c>
      <c r="B21" s="27">
        <v>450</v>
      </c>
      <c r="C21" s="27">
        <v>0</v>
      </c>
      <c r="D21" s="27">
        <v>0</v>
      </c>
      <c r="E21" s="27">
        <v>450</v>
      </c>
      <c r="F21" s="27">
        <v>450</v>
      </c>
      <c r="G21" s="27">
        <v>-500</v>
      </c>
      <c r="H21" s="27">
        <v>-900</v>
      </c>
      <c r="I21" s="27">
        <v>240.94499999999999</v>
      </c>
      <c r="J21" s="27">
        <v>1029.56</v>
      </c>
      <c r="K21" s="34">
        <v>0.80649999999999999</v>
      </c>
      <c r="L21" s="34">
        <v>0.80649999999999999</v>
      </c>
      <c r="M21" s="26">
        <f t="shared" si="0"/>
        <v>0.76196281621456874</v>
      </c>
      <c r="N21" s="27"/>
      <c r="O21" s="27">
        <f t="shared" si="1"/>
        <v>235.96397038288336</v>
      </c>
    </row>
    <row r="22" spans="1:15" x14ac:dyDescent="0.25">
      <c r="A22" s="37">
        <v>480</v>
      </c>
      <c r="B22" s="27">
        <v>480</v>
      </c>
      <c r="C22" s="27">
        <v>0</v>
      </c>
      <c r="D22" s="27">
        <v>0</v>
      </c>
      <c r="E22" s="27">
        <v>480</v>
      </c>
      <c r="F22" s="27">
        <v>480</v>
      </c>
      <c r="G22" s="27">
        <v>-500</v>
      </c>
      <c r="H22" s="27">
        <v>-900</v>
      </c>
      <c r="I22" s="27">
        <v>240.94499999999999</v>
      </c>
      <c r="J22" s="27">
        <v>1029.56</v>
      </c>
      <c r="K22" s="34">
        <v>0.86019999999999996</v>
      </c>
      <c r="L22" s="34">
        <v>0.86029999999999995</v>
      </c>
      <c r="M22" s="26">
        <f t="shared" si="0"/>
        <v>0.76196281621456874</v>
      </c>
      <c r="N22" s="27"/>
      <c r="O22" s="27">
        <f t="shared" si="1"/>
        <v>223.411139665023</v>
      </c>
    </row>
    <row r="23" spans="1:15" x14ac:dyDescent="0.25">
      <c r="A23" s="37">
        <v>510</v>
      </c>
      <c r="B23" s="27">
        <v>510</v>
      </c>
      <c r="C23" s="27">
        <v>0</v>
      </c>
      <c r="D23" s="27">
        <v>0</v>
      </c>
      <c r="E23" s="27">
        <v>510</v>
      </c>
      <c r="F23" s="27">
        <v>510</v>
      </c>
      <c r="G23" s="27">
        <v>-500</v>
      </c>
      <c r="H23" s="27">
        <v>-900</v>
      </c>
      <c r="I23" s="27">
        <v>240.94499999999999</v>
      </c>
      <c r="J23" s="27">
        <v>1029.56</v>
      </c>
      <c r="K23" s="34">
        <v>0.91400000000000003</v>
      </c>
      <c r="L23" s="34">
        <v>0.91410000000000002</v>
      </c>
      <c r="M23" s="26">
        <f t="shared" si="0"/>
        <v>0.76196281621456874</v>
      </c>
      <c r="N23" s="27"/>
      <c r="O23" s="27">
        <f t="shared" si="1"/>
        <v>212.01890533414741</v>
      </c>
    </row>
    <row r="24" spans="1:15" x14ac:dyDescent="0.25">
      <c r="A24" s="37">
        <v>540</v>
      </c>
      <c r="B24" s="27">
        <v>540</v>
      </c>
      <c r="C24" s="27">
        <v>0</v>
      </c>
      <c r="D24" s="27">
        <v>0</v>
      </c>
      <c r="E24" s="27">
        <v>540</v>
      </c>
      <c r="F24" s="27">
        <v>540</v>
      </c>
      <c r="G24" s="27">
        <v>-500</v>
      </c>
      <c r="H24" s="27">
        <v>-900</v>
      </c>
      <c r="I24" s="27">
        <v>240.94499999999999</v>
      </c>
      <c r="J24" s="27">
        <v>1029.56</v>
      </c>
      <c r="K24" s="34">
        <v>0.96779999999999999</v>
      </c>
      <c r="L24" s="34">
        <v>0.96779999999999999</v>
      </c>
      <c r="M24" s="26">
        <f t="shared" si="0"/>
        <v>0.76196281621456874</v>
      </c>
      <c r="N24" s="27"/>
      <c r="O24" s="27">
        <f t="shared" si="1"/>
        <v>201.66588412934669</v>
      </c>
    </row>
    <row r="25" spans="1:15" x14ac:dyDescent="0.25">
      <c r="A25" s="37">
        <v>570</v>
      </c>
      <c r="B25" s="27">
        <v>570</v>
      </c>
      <c r="C25" s="27">
        <v>0</v>
      </c>
      <c r="D25" s="27">
        <v>0</v>
      </c>
      <c r="E25" s="27">
        <v>570</v>
      </c>
      <c r="F25" s="27">
        <v>570</v>
      </c>
      <c r="G25" s="27">
        <v>-500</v>
      </c>
      <c r="H25" s="27">
        <v>-900</v>
      </c>
      <c r="I25" s="27">
        <v>240.94499999999999</v>
      </c>
      <c r="J25" s="27">
        <v>1029.56</v>
      </c>
      <c r="K25" s="34">
        <v>1.0216000000000001</v>
      </c>
      <c r="L25" s="34">
        <v>1.0216000000000001</v>
      </c>
      <c r="M25" s="26">
        <f t="shared" si="0"/>
        <v>0.76196281621456874</v>
      </c>
      <c r="N25" s="27"/>
      <c r="O25" s="27">
        <f t="shared" si="1"/>
        <v>192.2096183273149</v>
      </c>
    </row>
    <row r="26" spans="1:15" x14ac:dyDescent="0.25">
      <c r="A26" s="37">
        <v>600</v>
      </c>
      <c r="B26" s="27">
        <v>600</v>
      </c>
      <c r="C26" s="27">
        <v>0</v>
      </c>
      <c r="D26" s="27">
        <v>0</v>
      </c>
      <c r="E26" s="27">
        <v>600</v>
      </c>
      <c r="F26" s="27">
        <v>600</v>
      </c>
      <c r="G26" s="27">
        <v>-500</v>
      </c>
      <c r="H26" s="27">
        <v>-900</v>
      </c>
      <c r="I26" s="27">
        <v>240.94499999999999</v>
      </c>
      <c r="J26" s="27">
        <v>1029.56</v>
      </c>
      <c r="K26" s="34">
        <v>1.0752999999999999</v>
      </c>
      <c r="L26" s="34">
        <v>1.0753999999999999</v>
      </c>
      <c r="M26" s="26">
        <f t="shared" si="0"/>
        <v>0.76196281621456874</v>
      </c>
      <c r="N26" s="27"/>
      <c r="O26" s="27">
        <f t="shared" si="1"/>
        <v>183.561609463553</v>
      </c>
    </row>
    <row r="27" spans="1:15" x14ac:dyDescent="0.25">
      <c r="A27" s="37">
        <v>630</v>
      </c>
      <c r="B27" s="27">
        <v>630</v>
      </c>
      <c r="C27" s="27">
        <v>0</v>
      </c>
      <c r="D27" s="27">
        <v>0</v>
      </c>
      <c r="E27" s="27">
        <v>630</v>
      </c>
      <c r="F27" s="27">
        <v>630</v>
      </c>
      <c r="G27" s="27">
        <v>-500</v>
      </c>
      <c r="H27" s="27">
        <v>-900</v>
      </c>
      <c r="I27" s="27">
        <v>240.94499999999999</v>
      </c>
      <c r="J27" s="27">
        <v>1029.56</v>
      </c>
      <c r="K27" s="34">
        <v>1.1291</v>
      </c>
      <c r="L27" s="34">
        <v>1.1291</v>
      </c>
      <c r="M27" s="26">
        <f t="shared" si="0"/>
        <v>0.76196281621456874</v>
      </c>
      <c r="N27" s="27"/>
      <c r="O27" s="27">
        <f t="shared" si="1"/>
        <v>175.62125108047121</v>
      </c>
    </row>
    <row r="28" spans="1:15" x14ac:dyDescent="0.25">
      <c r="A28" s="37">
        <v>660</v>
      </c>
      <c r="B28" s="27">
        <v>660</v>
      </c>
      <c r="C28" s="27">
        <v>0</v>
      </c>
      <c r="D28" s="27">
        <v>0</v>
      </c>
      <c r="E28" s="27">
        <v>660</v>
      </c>
      <c r="F28" s="27">
        <v>660</v>
      </c>
      <c r="G28" s="27">
        <v>-500</v>
      </c>
      <c r="H28" s="27">
        <v>-900</v>
      </c>
      <c r="I28" s="27">
        <v>240.94499999999999</v>
      </c>
      <c r="J28" s="27">
        <v>1029.56</v>
      </c>
      <c r="K28" s="34">
        <v>1.1829000000000001</v>
      </c>
      <c r="L28" s="34">
        <v>1.1829000000000001</v>
      </c>
      <c r="M28" s="26">
        <f t="shared" si="0"/>
        <v>0.76196281621456874</v>
      </c>
      <c r="N28" s="27"/>
      <c r="O28" s="27">
        <f t="shared" si="1"/>
        <v>168.30304747574905</v>
      </c>
    </row>
    <row r="29" spans="1:15" x14ac:dyDescent="0.25">
      <c r="A29" s="37">
        <v>690</v>
      </c>
      <c r="B29" s="27">
        <v>690</v>
      </c>
      <c r="C29" s="27">
        <v>0</v>
      </c>
      <c r="D29" s="27">
        <v>0</v>
      </c>
      <c r="E29" s="27">
        <v>690</v>
      </c>
      <c r="F29" s="27">
        <v>690</v>
      </c>
      <c r="G29" s="27">
        <v>-500</v>
      </c>
      <c r="H29" s="27">
        <v>-900</v>
      </c>
      <c r="I29" s="27">
        <v>240.94499999999999</v>
      </c>
      <c r="J29" s="27">
        <v>1029.56</v>
      </c>
      <c r="K29" s="34">
        <v>1.2365999999999999</v>
      </c>
      <c r="L29" s="34">
        <v>1.2366999999999999</v>
      </c>
      <c r="M29" s="26">
        <f t="shared" si="0"/>
        <v>0.76196281621456874</v>
      </c>
      <c r="N29" s="27"/>
      <c r="O29" s="27">
        <f t="shared" si="1"/>
        <v>161.5521963796339</v>
      </c>
    </row>
    <row r="30" spans="1:15" x14ac:dyDescent="0.25">
      <c r="A30" s="37">
        <v>720</v>
      </c>
      <c r="B30" s="27">
        <v>720</v>
      </c>
      <c r="C30" s="27">
        <v>0</v>
      </c>
      <c r="D30" s="27">
        <v>0</v>
      </c>
      <c r="E30" s="27">
        <v>720</v>
      </c>
      <c r="F30" s="27">
        <v>720</v>
      </c>
      <c r="G30" s="27">
        <v>-500</v>
      </c>
      <c r="H30" s="27">
        <v>-900</v>
      </c>
      <c r="I30" s="27">
        <v>240.94499999999999</v>
      </c>
      <c r="J30" s="27">
        <v>1029.56</v>
      </c>
      <c r="K30" s="34">
        <v>1.2904</v>
      </c>
      <c r="L30" s="34">
        <v>1.2905</v>
      </c>
      <c r="M30" s="26">
        <f t="shared" si="0"/>
        <v>0.76196281621456874</v>
      </c>
      <c r="N30" s="27"/>
      <c r="O30" s="27">
        <f t="shared" si="1"/>
        <v>155.29669910893151</v>
      </c>
    </row>
    <row r="31" spans="1:15" x14ac:dyDescent="0.25">
      <c r="A31" s="37">
        <v>750</v>
      </c>
      <c r="B31" s="27">
        <v>750</v>
      </c>
      <c r="C31" s="27">
        <v>0</v>
      </c>
      <c r="D31" s="27">
        <v>0</v>
      </c>
      <c r="E31" s="27">
        <v>750</v>
      </c>
      <c r="F31" s="27">
        <v>750</v>
      </c>
      <c r="G31" s="27">
        <v>-500</v>
      </c>
      <c r="H31" s="27">
        <v>-900</v>
      </c>
      <c r="I31" s="27">
        <v>240.94499999999999</v>
      </c>
      <c r="J31" s="27">
        <v>1029.56</v>
      </c>
      <c r="K31" s="34">
        <v>1.3442000000000001</v>
      </c>
      <c r="L31" s="34">
        <v>1.3442000000000001</v>
      </c>
      <c r="M31" s="26">
        <f t="shared" si="0"/>
        <v>0.76196281621456874</v>
      </c>
      <c r="N31" s="27"/>
      <c r="O31" s="27">
        <f t="shared" si="1"/>
        <v>149.49651431309084</v>
      </c>
    </row>
    <row r="32" spans="1:15" x14ac:dyDescent="0.25">
      <c r="A32" s="37">
        <v>780</v>
      </c>
      <c r="B32" s="27">
        <v>780</v>
      </c>
      <c r="C32" s="27">
        <v>0</v>
      </c>
      <c r="D32" s="27">
        <v>0</v>
      </c>
      <c r="E32" s="27">
        <v>1931.91</v>
      </c>
      <c r="F32" s="27">
        <v>1617.88</v>
      </c>
      <c r="G32" s="27">
        <v>-500</v>
      </c>
      <c r="H32" s="27">
        <v>-304.97000000000003</v>
      </c>
      <c r="I32" s="27">
        <v>211.38</v>
      </c>
      <c r="J32" s="27">
        <v>1022.28</v>
      </c>
      <c r="K32" s="34">
        <v>0.93140000000000001</v>
      </c>
      <c r="L32" s="34">
        <v>4.9146000000000001</v>
      </c>
      <c r="M32" s="26">
        <f t="shared" si="0"/>
        <v>0.76196281621456874</v>
      </c>
      <c r="N32" s="27"/>
      <c r="O32" s="27">
        <f t="shared" si="1"/>
        <v>58.041809677652452</v>
      </c>
    </row>
    <row r="33" spans="1:15" x14ac:dyDescent="0.25">
      <c r="A33" s="37">
        <v>810</v>
      </c>
      <c r="B33" s="27">
        <v>810</v>
      </c>
      <c r="C33" s="27">
        <v>0</v>
      </c>
      <c r="D33" s="27">
        <v>0</v>
      </c>
      <c r="E33" s="27">
        <v>1942.17</v>
      </c>
      <c r="F33" s="27">
        <v>1621.39</v>
      </c>
      <c r="G33" s="27">
        <v>-500</v>
      </c>
      <c r="H33" s="27">
        <v>-295.32</v>
      </c>
      <c r="I33" s="27">
        <v>210.56800000000001</v>
      </c>
      <c r="J33" s="27">
        <v>997.79</v>
      </c>
      <c r="K33" s="34">
        <v>0.97399999999999998</v>
      </c>
      <c r="L33" s="34">
        <v>5.0735999999999999</v>
      </c>
      <c r="M33" s="26">
        <f t="shared" si="0"/>
        <v>0.76196281621456874</v>
      </c>
      <c r="N33" s="27"/>
      <c r="O33" s="27">
        <f t="shared" si="1"/>
        <v>54.866731009761814</v>
      </c>
    </row>
    <row r="34" spans="1:15" x14ac:dyDescent="0.25">
      <c r="A34" s="37">
        <v>840</v>
      </c>
      <c r="B34" s="27">
        <v>840</v>
      </c>
      <c r="C34" s="27">
        <v>0</v>
      </c>
      <c r="D34" s="27">
        <v>0</v>
      </c>
      <c r="E34" s="27">
        <v>1952.43</v>
      </c>
      <c r="F34" s="27">
        <v>1624.9</v>
      </c>
      <c r="G34" s="27">
        <v>-500</v>
      </c>
      <c r="H34" s="27">
        <v>-285.68</v>
      </c>
      <c r="I34" s="27">
        <v>209.74199999999999</v>
      </c>
      <c r="J34" s="27">
        <v>973.49</v>
      </c>
      <c r="K34" s="34">
        <v>1.0182</v>
      </c>
      <c r="L34" s="34">
        <v>5.2397999999999998</v>
      </c>
      <c r="M34" s="26">
        <f t="shared" si="0"/>
        <v>0.76196281621456874</v>
      </c>
      <c r="N34" s="27"/>
      <c r="O34" s="27">
        <f t="shared" si="1"/>
        <v>51.823788418667675</v>
      </c>
    </row>
    <row r="35" spans="1:15" x14ac:dyDescent="0.25">
      <c r="A35" s="37">
        <v>870</v>
      </c>
      <c r="B35" s="27">
        <v>870</v>
      </c>
      <c r="C35" s="27">
        <v>0</v>
      </c>
      <c r="D35" s="27">
        <v>0</v>
      </c>
      <c r="E35" s="27">
        <v>1962.7</v>
      </c>
      <c r="F35" s="27">
        <v>1628.41</v>
      </c>
      <c r="G35" s="27">
        <v>-500</v>
      </c>
      <c r="H35" s="27">
        <v>-276.04000000000002</v>
      </c>
      <c r="I35" s="27">
        <v>208.90199999999999</v>
      </c>
      <c r="J35" s="27">
        <v>949.41</v>
      </c>
      <c r="K35" s="34">
        <v>1.0641</v>
      </c>
      <c r="L35" s="34">
        <v>5.4141000000000004</v>
      </c>
      <c r="M35" s="26">
        <f t="shared" si="0"/>
        <v>0.76196281621456874</v>
      </c>
      <c r="N35" s="27"/>
      <c r="O35" s="27">
        <f t="shared" si="1"/>
        <v>48.906590688703233</v>
      </c>
    </row>
    <row r="36" spans="1:15" x14ac:dyDescent="0.25">
      <c r="A36" s="37">
        <v>900</v>
      </c>
      <c r="B36" s="27">
        <v>900</v>
      </c>
      <c r="C36" s="27">
        <v>0</v>
      </c>
      <c r="D36" s="27">
        <v>0</v>
      </c>
      <c r="E36" s="27">
        <v>1972.96</v>
      </c>
      <c r="F36" s="27">
        <v>1631.92</v>
      </c>
      <c r="G36" s="27">
        <v>-500</v>
      </c>
      <c r="H36" s="27">
        <v>-266.39999999999998</v>
      </c>
      <c r="I36" s="27">
        <v>208.048</v>
      </c>
      <c r="J36" s="27">
        <v>925.57</v>
      </c>
      <c r="K36" s="34">
        <v>1.1116999999999999</v>
      </c>
      <c r="L36" s="34">
        <v>5.5963000000000003</v>
      </c>
      <c r="M36" s="26">
        <f t="shared" si="0"/>
        <v>0.76196281621456874</v>
      </c>
      <c r="N36" s="27"/>
      <c r="O36" s="27">
        <f t="shared" si="1"/>
        <v>46.118615643183254</v>
      </c>
    </row>
    <row r="37" spans="1:15" x14ac:dyDescent="0.25">
      <c r="A37" s="37">
        <v>930</v>
      </c>
      <c r="B37" s="27">
        <v>930</v>
      </c>
      <c r="C37" s="27">
        <v>0</v>
      </c>
      <c r="D37" s="27">
        <v>0</v>
      </c>
      <c r="E37" s="27">
        <v>1983.22</v>
      </c>
      <c r="F37" s="27">
        <v>1635.43</v>
      </c>
      <c r="G37" s="27">
        <v>-500</v>
      </c>
      <c r="H37" s="27">
        <v>-256.76</v>
      </c>
      <c r="I37" s="27">
        <v>207.18100000000001</v>
      </c>
      <c r="J37" s="27">
        <v>901.97</v>
      </c>
      <c r="K37" s="34">
        <v>1.1612</v>
      </c>
      <c r="L37" s="34">
        <v>5.7870999999999997</v>
      </c>
      <c r="M37" s="26">
        <f t="shared" ref="M37:M68" si="2">((ref_diam+offset_diam)/2)/(12*3.281)</f>
        <v>0.76196281621456874</v>
      </c>
      <c r="N37" s="27"/>
      <c r="O37" s="27">
        <f t="shared" ref="O37:O68" si="3">(J37-M37-surface_margin)/(scaling_factor*(SQRT(K37^2+L37^2+sigma_pa^2)))</f>
        <v>43.453770548912381</v>
      </c>
    </row>
    <row r="38" spans="1:15" x14ac:dyDescent="0.25">
      <c r="A38" s="37">
        <v>960</v>
      </c>
      <c r="B38" s="27">
        <v>960</v>
      </c>
      <c r="C38" s="27">
        <v>0</v>
      </c>
      <c r="D38" s="27">
        <v>0</v>
      </c>
      <c r="E38" s="27">
        <v>1993.48</v>
      </c>
      <c r="F38" s="27">
        <v>1638.94</v>
      </c>
      <c r="G38" s="27">
        <v>-500</v>
      </c>
      <c r="H38" s="27">
        <v>-247.11</v>
      </c>
      <c r="I38" s="27">
        <v>206.3</v>
      </c>
      <c r="J38" s="27">
        <v>878.65</v>
      </c>
      <c r="K38" s="34">
        <v>1.2124999999999999</v>
      </c>
      <c r="L38" s="34">
        <v>5.9871999999999996</v>
      </c>
      <c r="M38" s="26">
        <f t="shared" si="2"/>
        <v>0.76196281621456874</v>
      </c>
      <c r="N38" s="27"/>
      <c r="O38" s="27">
        <f t="shared" si="3"/>
        <v>40.909202259118146</v>
      </c>
    </row>
    <row r="39" spans="1:15" x14ac:dyDescent="0.25">
      <c r="A39" s="37">
        <v>990</v>
      </c>
      <c r="B39" s="27">
        <v>990</v>
      </c>
      <c r="C39" s="27">
        <v>0</v>
      </c>
      <c r="D39" s="27">
        <v>0</v>
      </c>
      <c r="E39" s="27">
        <v>2003.74</v>
      </c>
      <c r="F39" s="27">
        <v>1642.45</v>
      </c>
      <c r="G39" s="27">
        <v>-500</v>
      </c>
      <c r="H39" s="27">
        <v>-237.47</v>
      </c>
      <c r="I39" s="27">
        <v>205.405</v>
      </c>
      <c r="J39" s="27">
        <v>855.62</v>
      </c>
      <c r="K39" s="34">
        <v>1.2659</v>
      </c>
      <c r="L39" s="34">
        <v>6.1965000000000003</v>
      </c>
      <c r="M39" s="26">
        <f t="shared" si="2"/>
        <v>0.76196281621456874</v>
      </c>
      <c r="N39" s="27"/>
      <c r="O39" s="27">
        <f t="shared" si="3"/>
        <v>38.485342035638098</v>
      </c>
    </row>
    <row r="40" spans="1:15" x14ac:dyDescent="0.25">
      <c r="A40" s="37">
        <v>1020</v>
      </c>
      <c r="B40" s="27">
        <v>1020</v>
      </c>
      <c r="C40" s="27">
        <v>-0.35</v>
      </c>
      <c r="D40" s="27">
        <v>0</v>
      </c>
      <c r="E40" s="27">
        <v>2014</v>
      </c>
      <c r="F40" s="27">
        <v>1645.96</v>
      </c>
      <c r="G40" s="27">
        <v>-500</v>
      </c>
      <c r="H40" s="27">
        <v>-227.83</v>
      </c>
      <c r="I40" s="27">
        <v>204.512</v>
      </c>
      <c r="J40" s="27">
        <v>832.7</v>
      </c>
      <c r="K40" s="34">
        <v>1.3196000000000001</v>
      </c>
      <c r="L40" s="34">
        <v>6.4135999999999997</v>
      </c>
      <c r="M40" s="26">
        <f t="shared" si="2"/>
        <v>0.76196281621456874</v>
      </c>
      <c r="N40" s="27"/>
      <c r="O40" s="27">
        <f t="shared" si="3"/>
        <v>36.182509037858537</v>
      </c>
    </row>
    <row r="41" spans="1:15" x14ac:dyDescent="0.25">
      <c r="A41" s="37">
        <v>1050</v>
      </c>
      <c r="B41" s="27">
        <v>1049.97</v>
      </c>
      <c r="C41" s="27">
        <v>-1.57</v>
      </c>
      <c r="D41" s="27">
        <v>0</v>
      </c>
      <c r="E41" s="27">
        <v>2024.25</v>
      </c>
      <c r="F41" s="27">
        <v>1649.47</v>
      </c>
      <c r="G41" s="27">
        <v>-500</v>
      </c>
      <c r="H41" s="27">
        <v>-218.2</v>
      </c>
      <c r="I41" s="27">
        <v>203.642</v>
      </c>
      <c r="J41" s="27">
        <v>809.59</v>
      </c>
      <c r="K41" s="34">
        <v>1.373</v>
      </c>
      <c r="L41" s="34">
        <v>6.6351000000000004</v>
      </c>
      <c r="M41" s="26">
        <f t="shared" si="2"/>
        <v>0.76196281621456874</v>
      </c>
      <c r="N41" s="27"/>
      <c r="O41" s="27">
        <f t="shared" si="3"/>
        <v>34.001309280425552</v>
      </c>
    </row>
    <row r="42" spans="1:15" x14ac:dyDescent="0.25">
      <c r="A42" s="37">
        <v>1080</v>
      </c>
      <c r="B42" s="27">
        <v>1079.8800000000001</v>
      </c>
      <c r="C42" s="27">
        <v>-3.83</v>
      </c>
      <c r="D42" s="27">
        <v>0</v>
      </c>
      <c r="E42" s="27">
        <v>2034.48</v>
      </c>
      <c r="F42" s="27">
        <v>1652.96</v>
      </c>
      <c r="G42" s="27">
        <v>-500</v>
      </c>
      <c r="H42" s="27">
        <v>-208.58</v>
      </c>
      <c r="I42" s="27">
        <v>202.80099999999999</v>
      </c>
      <c r="J42" s="27">
        <v>786.2</v>
      </c>
      <c r="K42" s="34">
        <v>1.4267000000000001</v>
      </c>
      <c r="L42" s="34">
        <v>6.8596000000000004</v>
      </c>
      <c r="M42" s="26">
        <f t="shared" si="2"/>
        <v>0.76196281621456874</v>
      </c>
      <c r="N42" s="27"/>
      <c r="O42" s="27">
        <f t="shared" si="3"/>
        <v>31.93597849809575</v>
      </c>
    </row>
    <row r="43" spans="1:15" x14ac:dyDescent="0.25">
      <c r="A43" s="37">
        <v>1110</v>
      </c>
      <c r="B43" s="27">
        <v>1109.7</v>
      </c>
      <c r="C43" s="27">
        <v>-7.14</v>
      </c>
      <c r="D43" s="27">
        <v>0</v>
      </c>
      <c r="E43" s="27">
        <v>2044.68</v>
      </c>
      <c r="F43" s="27">
        <v>1656.45</v>
      </c>
      <c r="G43" s="27">
        <v>-500</v>
      </c>
      <c r="H43" s="27">
        <v>-199</v>
      </c>
      <c r="I43" s="27">
        <v>201.98699999999999</v>
      </c>
      <c r="J43" s="27">
        <v>762.53</v>
      </c>
      <c r="K43" s="34">
        <v>1.4805999999999999</v>
      </c>
      <c r="L43" s="34">
        <v>7.0869999999999997</v>
      </c>
      <c r="M43" s="26">
        <f t="shared" si="2"/>
        <v>0.76196281621456874</v>
      </c>
      <c r="N43" s="27"/>
      <c r="O43" s="27">
        <f t="shared" si="3"/>
        <v>29.978594689130869</v>
      </c>
    </row>
    <row r="44" spans="1:15" x14ac:dyDescent="0.25">
      <c r="A44" s="37">
        <v>1140</v>
      </c>
      <c r="B44" s="27">
        <v>1139.3800000000001</v>
      </c>
      <c r="C44" s="27">
        <v>-11.49</v>
      </c>
      <c r="D44" s="27">
        <v>0</v>
      </c>
      <c r="E44" s="27">
        <v>2054.83</v>
      </c>
      <c r="F44" s="27">
        <v>1659.92</v>
      </c>
      <c r="G44" s="27">
        <v>-500</v>
      </c>
      <c r="H44" s="27">
        <v>-189.46</v>
      </c>
      <c r="I44" s="27">
        <v>201.19800000000001</v>
      </c>
      <c r="J44" s="27">
        <v>738.58</v>
      </c>
      <c r="K44" s="34">
        <v>1.5346</v>
      </c>
      <c r="L44" s="34">
        <v>7.3170000000000002</v>
      </c>
      <c r="M44" s="26">
        <f t="shared" si="2"/>
        <v>0.76196281621456874</v>
      </c>
      <c r="N44" s="27"/>
      <c r="O44" s="27">
        <f t="shared" si="3"/>
        <v>28.12256399629776</v>
      </c>
    </row>
    <row r="45" spans="1:15" x14ac:dyDescent="0.25">
      <c r="A45" s="37">
        <v>1170</v>
      </c>
      <c r="B45" s="27">
        <v>1168.8900000000001</v>
      </c>
      <c r="C45" s="27">
        <v>-16.87</v>
      </c>
      <c r="D45" s="27">
        <v>0</v>
      </c>
      <c r="E45" s="27">
        <v>2064.92</v>
      </c>
      <c r="F45" s="27">
        <v>1663.38</v>
      </c>
      <c r="G45" s="27">
        <v>-500</v>
      </c>
      <c r="H45" s="27">
        <v>-179.98</v>
      </c>
      <c r="I45" s="27">
        <v>200.43100000000001</v>
      </c>
      <c r="J45" s="27">
        <v>714.37</v>
      </c>
      <c r="K45" s="34">
        <v>1.5887</v>
      </c>
      <c r="L45" s="34">
        <v>7.5491999999999999</v>
      </c>
      <c r="M45" s="26">
        <f t="shared" si="2"/>
        <v>0.76196281621456874</v>
      </c>
      <c r="N45" s="27"/>
      <c r="O45" s="27">
        <f t="shared" si="3"/>
        <v>26.36257532253628</v>
      </c>
    </row>
    <row r="46" spans="1:15" x14ac:dyDescent="0.25">
      <c r="A46" s="37">
        <v>1200</v>
      </c>
      <c r="B46" s="27">
        <v>1198.2</v>
      </c>
      <c r="C46" s="27">
        <v>-23.27</v>
      </c>
      <c r="D46" s="27">
        <v>0</v>
      </c>
      <c r="E46" s="27">
        <v>2074.9499999999998</v>
      </c>
      <c r="F46" s="27">
        <v>1666.8</v>
      </c>
      <c r="G46" s="27">
        <v>-500</v>
      </c>
      <c r="H46" s="27">
        <v>-170.56</v>
      </c>
      <c r="I46" s="27">
        <v>199.68600000000001</v>
      </c>
      <c r="J46" s="27">
        <v>689.89</v>
      </c>
      <c r="K46" s="34">
        <v>1.6429</v>
      </c>
      <c r="L46" s="34">
        <v>7.7835000000000001</v>
      </c>
      <c r="M46" s="26">
        <f t="shared" si="2"/>
        <v>0.76196281621456874</v>
      </c>
      <c r="N46" s="27"/>
      <c r="O46" s="27">
        <f t="shared" si="3"/>
        <v>24.691446496201827</v>
      </c>
    </row>
    <row r="47" spans="1:15" x14ac:dyDescent="0.25">
      <c r="A47" s="37">
        <v>1230</v>
      </c>
      <c r="B47" s="27">
        <v>1227.27</v>
      </c>
      <c r="C47" s="27">
        <v>-30.7</v>
      </c>
      <c r="D47" s="27">
        <v>0</v>
      </c>
      <c r="E47" s="27">
        <v>2084.89</v>
      </c>
      <c r="F47" s="27">
        <v>1670.2</v>
      </c>
      <c r="G47" s="27">
        <v>-500</v>
      </c>
      <c r="H47" s="27">
        <v>-161.22</v>
      </c>
      <c r="I47" s="27">
        <v>198.959</v>
      </c>
      <c r="J47" s="27">
        <v>665.16</v>
      </c>
      <c r="K47" s="34">
        <v>1.6972</v>
      </c>
      <c r="L47" s="34">
        <v>8.0198</v>
      </c>
      <c r="M47" s="26">
        <f t="shared" si="2"/>
        <v>0.76196281621456874</v>
      </c>
      <c r="N47" s="27"/>
      <c r="O47" s="27">
        <f t="shared" si="3"/>
        <v>23.103652553477776</v>
      </c>
    </row>
    <row r="48" spans="1:15" x14ac:dyDescent="0.25">
      <c r="A48" s="37">
        <v>1260</v>
      </c>
      <c r="B48" s="27">
        <v>1256.05</v>
      </c>
      <c r="C48" s="27">
        <v>-39.130000000000003</v>
      </c>
      <c r="D48" s="27">
        <v>0</v>
      </c>
      <c r="E48" s="27">
        <v>2094.73</v>
      </c>
      <c r="F48" s="27">
        <v>1673.57</v>
      </c>
      <c r="G48" s="27">
        <v>-500</v>
      </c>
      <c r="H48" s="27">
        <v>-151.96</v>
      </c>
      <c r="I48" s="27">
        <v>198.249</v>
      </c>
      <c r="J48" s="27">
        <v>640.16999999999996</v>
      </c>
      <c r="K48" s="34">
        <v>1.7518</v>
      </c>
      <c r="L48" s="34">
        <v>8.2576000000000001</v>
      </c>
      <c r="M48" s="26">
        <f t="shared" si="2"/>
        <v>0.76196281621456874</v>
      </c>
      <c r="N48" s="27"/>
      <c r="O48" s="27">
        <f t="shared" si="3"/>
        <v>21.593979339004068</v>
      </c>
    </row>
    <row r="49" spans="1:15" x14ac:dyDescent="0.25">
      <c r="A49" s="37">
        <v>1290</v>
      </c>
      <c r="B49" s="27">
        <v>1284.53</v>
      </c>
      <c r="C49" s="27">
        <v>-48.57</v>
      </c>
      <c r="D49" s="27">
        <v>0</v>
      </c>
      <c r="E49" s="27">
        <v>2104.4699999999998</v>
      </c>
      <c r="F49" s="27">
        <v>1676.9</v>
      </c>
      <c r="G49" s="27">
        <v>-500</v>
      </c>
      <c r="H49" s="27">
        <v>-142.81</v>
      </c>
      <c r="I49" s="27">
        <v>197.55500000000001</v>
      </c>
      <c r="J49" s="27">
        <v>614.94000000000005</v>
      </c>
      <c r="K49" s="34">
        <v>1.8065</v>
      </c>
      <c r="L49" s="34">
        <v>8.4968000000000004</v>
      </c>
      <c r="M49" s="26">
        <f t="shared" si="2"/>
        <v>0.76196281621456874</v>
      </c>
      <c r="N49" s="27"/>
      <c r="O49" s="27">
        <f t="shared" si="3"/>
        <v>20.157661408051037</v>
      </c>
    </row>
    <row r="50" spans="1:15" x14ac:dyDescent="0.25">
      <c r="A50" s="37">
        <v>1320</v>
      </c>
      <c r="B50" s="27">
        <v>1312.66</v>
      </c>
      <c r="C50" s="27">
        <v>-58.99</v>
      </c>
      <c r="D50" s="27">
        <v>0</v>
      </c>
      <c r="E50" s="27">
        <v>2114.09</v>
      </c>
      <c r="F50" s="27">
        <v>1680.19</v>
      </c>
      <c r="G50" s="27">
        <v>-500</v>
      </c>
      <c r="H50" s="27">
        <v>-133.77000000000001</v>
      </c>
      <c r="I50" s="27">
        <v>196.874</v>
      </c>
      <c r="J50" s="27">
        <v>589.46</v>
      </c>
      <c r="K50" s="34">
        <v>1.8614999999999999</v>
      </c>
      <c r="L50" s="34">
        <v>8.7371999999999996</v>
      </c>
      <c r="M50" s="26">
        <f t="shared" si="2"/>
        <v>0.76196281621456874</v>
      </c>
      <c r="N50" s="27"/>
      <c r="O50" s="27">
        <f t="shared" si="3"/>
        <v>18.789363570086401</v>
      </c>
    </row>
    <row r="51" spans="1:15" x14ac:dyDescent="0.25">
      <c r="A51" s="37">
        <v>1350</v>
      </c>
      <c r="B51" s="27">
        <v>1340.41</v>
      </c>
      <c r="C51" s="27">
        <v>-70.38</v>
      </c>
      <c r="D51" s="27">
        <v>0</v>
      </c>
      <c r="E51" s="27">
        <v>2123.58</v>
      </c>
      <c r="F51" s="27">
        <v>1683.44</v>
      </c>
      <c r="G51" s="27">
        <v>-500</v>
      </c>
      <c r="H51" s="27">
        <v>-124.85</v>
      </c>
      <c r="I51" s="27">
        <v>196.20500000000001</v>
      </c>
      <c r="J51" s="27">
        <v>563.76</v>
      </c>
      <c r="K51" s="34">
        <v>1.9168000000000001</v>
      </c>
      <c r="L51" s="34">
        <v>8.9786000000000001</v>
      </c>
      <c r="M51" s="26">
        <f t="shared" si="2"/>
        <v>0.76196281621456874</v>
      </c>
      <c r="N51" s="27"/>
      <c r="O51" s="27">
        <f t="shared" si="3"/>
        <v>17.485490764958872</v>
      </c>
    </row>
    <row r="52" spans="1:15" x14ac:dyDescent="0.25">
      <c r="A52" s="37">
        <v>1380</v>
      </c>
      <c r="B52" s="27">
        <v>1367.74</v>
      </c>
      <c r="C52" s="27">
        <v>-82.74</v>
      </c>
      <c r="D52" s="27">
        <v>0</v>
      </c>
      <c r="E52" s="27">
        <v>2132.9299999999998</v>
      </c>
      <c r="F52" s="27">
        <v>1686.64</v>
      </c>
      <c r="G52" s="27">
        <v>-500</v>
      </c>
      <c r="H52" s="27">
        <v>-116.07</v>
      </c>
      <c r="I52" s="27">
        <v>195.54499999999999</v>
      </c>
      <c r="J52" s="27">
        <v>537.84</v>
      </c>
      <c r="K52" s="34">
        <v>1.9722999999999999</v>
      </c>
      <c r="L52" s="34">
        <v>9.2208000000000006</v>
      </c>
      <c r="M52" s="26">
        <f t="shared" si="2"/>
        <v>0.76196281621456874</v>
      </c>
      <c r="N52" s="27"/>
      <c r="O52" s="27">
        <f t="shared" si="3"/>
        <v>16.241796520397848</v>
      </c>
    </row>
    <row r="53" spans="1:15" x14ac:dyDescent="0.25">
      <c r="A53" s="37">
        <v>1410</v>
      </c>
      <c r="B53" s="27">
        <v>1394.63</v>
      </c>
      <c r="C53" s="27">
        <v>-96.05</v>
      </c>
      <c r="D53" s="27">
        <v>0</v>
      </c>
      <c r="E53" s="27">
        <v>2142.13</v>
      </c>
      <c r="F53" s="27">
        <v>1689.78</v>
      </c>
      <c r="G53" s="27">
        <v>-500</v>
      </c>
      <c r="H53" s="27">
        <v>-107.43</v>
      </c>
      <c r="I53" s="27">
        <v>194.893</v>
      </c>
      <c r="J53" s="27">
        <v>511.7</v>
      </c>
      <c r="K53" s="34">
        <v>2.0283000000000002</v>
      </c>
      <c r="L53" s="34">
        <v>9.4639000000000006</v>
      </c>
      <c r="M53" s="26">
        <f t="shared" si="2"/>
        <v>0.76196281621456874</v>
      </c>
      <c r="N53" s="27"/>
      <c r="O53" s="27">
        <f t="shared" si="3"/>
        <v>15.053737340806363</v>
      </c>
    </row>
    <row r="54" spans="1:15" x14ac:dyDescent="0.25">
      <c r="A54" s="37">
        <v>1440</v>
      </c>
      <c r="B54" s="27">
        <v>1421.03</v>
      </c>
      <c r="C54" s="27">
        <v>-110.29</v>
      </c>
      <c r="D54" s="27">
        <v>0</v>
      </c>
      <c r="E54" s="27">
        <v>2151.16</v>
      </c>
      <c r="F54" s="27">
        <v>1692.87</v>
      </c>
      <c r="G54" s="27">
        <v>-500</v>
      </c>
      <c r="H54" s="27">
        <v>-98.94</v>
      </c>
      <c r="I54" s="27">
        <v>194.245</v>
      </c>
      <c r="J54" s="27">
        <v>485.35</v>
      </c>
      <c r="K54" s="34">
        <v>2.0846</v>
      </c>
      <c r="L54" s="34">
        <v>9.7073999999999998</v>
      </c>
      <c r="M54" s="26">
        <f t="shared" si="2"/>
        <v>0.76196281621456874</v>
      </c>
      <c r="N54" s="27"/>
      <c r="O54" s="27">
        <f t="shared" si="3"/>
        <v>13.918521951126795</v>
      </c>
    </row>
    <row r="55" spans="1:15" x14ac:dyDescent="0.25">
      <c r="A55" s="37">
        <v>1470</v>
      </c>
      <c r="B55" s="27">
        <v>1446.93</v>
      </c>
      <c r="C55" s="27">
        <v>-125.43</v>
      </c>
      <c r="D55" s="27">
        <v>0</v>
      </c>
      <c r="E55" s="27">
        <v>2160.02</v>
      </c>
      <c r="F55" s="27">
        <v>1695.9</v>
      </c>
      <c r="G55" s="27">
        <v>-500</v>
      </c>
      <c r="H55" s="27">
        <v>-90.62</v>
      </c>
      <c r="I55" s="27">
        <v>193.6</v>
      </c>
      <c r="J55" s="27">
        <v>458.8</v>
      </c>
      <c r="K55" s="34">
        <v>2.1414</v>
      </c>
      <c r="L55" s="34">
        <v>9.9514999999999993</v>
      </c>
      <c r="M55" s="26">
        <f t="shared" si="2"/>
        <v>0.76196281621456874</v>
      </c>
      <c r="N55" s="27"/>
      <c r="O55" s="27">
        <f t="shared" si="3"/>
        <v>12.832408801547214</v>
      </c>
    </row>
    <row r="56" spans="1:15" x14ac:dyDescent="0.25">
      <c r="A56" s="37">
        <v>1500</v>
      </c>
      <c r="B56" s="27">
        <v>1472.28</v>
      </c>
      <c r="C56" s="27">
        <v>-141.47999999999999</v>
      </c>
      <c r="D56" s="27">
        <v>0</v>
      </c>
      <c r="E56" s="27">
        <v>2168.69</v>
      </c>
      <c r="F56" s="27">
        <v>1698.87</v>
      </c>
      <c r="G56" s="27">
        <v>-500</v>
      </c>
      <c r="H56" s="27">
        <v>-82.47</v>
      </c>
      <c r="I56" s="27">
        <v>192.95500000000001</v>
      </c>
      <c r="J56" s="27">
        <v>432.07</v>
      </c>
      <c r="K56" s="34">
        <v>2.1987000000000001</v>
      </c>
      <c r="L56" s="34">
        <v>10.196300000000001</v>
      </c>
      <c r="M56" s="26">
        <f t="shared" si="2"/>
        <v>0.76196281621456874</v>
      </c>
      <c r="N56" s="27"/>
      <c r="O56" s="27">
        <f t="shared" si="3"/>
        <v>11.792526158945927</v>
      </c>
    </row>
    <row r="57" spans="1:15" x14ac:dyDescent="0.25">
      <c r="A57" s="37">
        <v>1530</v>
      </c>
      <c r="B57" s="27">
        <v>1497.05</v>
      </c>
      <c r="C57" s="27">
        <v>-158.38999999999999</v>
      </c>
      <c r="D57" s="27">
        <v>0</v>
      </c>
      <c r="E57" s="27">
        <v>2177.16</v>
      </c>
      <c r="F57" s="27">
        <v>1701.76</v>
      </c>
      <c r="G57" s="27">
        <v>-500</v>
      </c>
      <c r="H57" s="27">
        <v>-74.510000000000005</v>
      </c>
      <c r="I57" s="27">
        <v>192.30500000000001</v>
      </c>
      <c r="J57" s="27">
        <v>405.16</v>
      </c>
      <c r="K57" s="34">
        <v>2.2566000000000002</v>
      </c>
      <c r="L57" s="34">
        <v>10.441700000000001</v>
      </c>
      <c r="M57" s="26">
        <f t="shared" si="2"/>
        <v>0.76196281621456874</v>
      </c>
      <c r="N57" s="27"/>
      <c r="O57" s="27">
        <f t="shared" si="3"/>
        <v>10.795930678191672</v>
      </c>
    </row>
    <row r="58" spans="1:15" x14ac:dyDescent="0.25">
      <c r="A58" s="37">
        <v>1560</v>
      </c>
      <c r="B58" s="27">
        <v>1521.22</v>
      </c>
      <c r="C58" s="27">
        <v>-176.17</v>
      </c>
      <c r="D58" s="27">
        <v>0</v>
      </c>
      <c r="E58" s="27">
        <v>2185.42</v>
      </c>
      <c r="F58" s="27">
        <v>1704.59</v>
      </c>
      <c r="G58" s="27">
        <v>-500</v>
      </c>
      <c r="H58" s="27">
        <v>-66.739999999999995</v>
      </c>
      <c r="I58" s="27">
        <v>191.64599999999999</v>
      </c>
      <c r="J58" s="27">
        <v>378.09</v>
      </c>
      <c r="K58" s="34">
        <v>2.3153000000000001</v>
      </c>
      <c r="L58" s="34">
        <v>10.687900000000001</v>
      </c>
      <c r="M58" s="26">
        <f t="shared" si="2"/>
        <v>0.76196281621456874</v>
      </c>
      <c r="N58" s="27"/>
      <c r="O58" s="27">
        <f t="shared" si="3"/>
        <v>9.8401428674083906</v>
      </c>
    </row>
    <row r="59" spans="1:15" x14ac:dyDescent="0.25">
      <c r="A59" s="37">
        <v>1590</v>
      </c>
      <c r="B59" s="27">
        <v>1544.75</v>
      </c>
      <c r="C59" s="27">
        <v>-194.77</v>
      </c>
      <c r="D59" s="27">
        <v>0</v>
      </c>
      <c r="E59" s="27">
        <v>2193.4699999999998</v>
      </c>
      <c r="F59" s="27">
        <v>1707.34</v>
      </c>
      <c r="G59" s="27">
        <v>-500</v>
      </c>
      <c r="H59" s="27">
        <v>-59.18</v>
      </c>
      <c r="I59" s="27">
        <v>190.97300000000001</v>
      </c>
      <c r="J59" s="27">
        <v>350.86</v>
      </c>
      <c r="K59" s="34">
        <v>2.375</v>
      </c>
      <c r="L59" s="34">
        <v>10.9353</v>
      </c>
      <c r="M59" s="26">
        <f t="shared" si="2"/>
        <v>0.76196281621456874</v>
      </c>
      <c r="N59" s="27"/>
      <c r="O59" s="27">
        <f t="shared" si="3"/>
        <v>8.9223022810858215</v>
      </c>
    </row>
    <row r="60" spans="1:15" x14ac:dyDescent="0.25">
      <c r="A60" s="37">
        <v>1620</v>
      </c>
      <c r="B60" s="27">
        <v>1567.62</v>
      </c>
      <c r="C60" s="27">
        <v>-214.19</v>
      </c>
      <c r="D60" s="27">
        <v>0</v>
      </c>
      <c r="E60" s="27">
        <v>2201.29</v>
      </c>
      <c r="F60" s="27">
        <v>1710.02</v>
      </c>
      <c r="G60" s="27">
        <v>-500</v>
      </c>
      <c r="H60" s="27">
        <v>-51.83</v>
      </c>
      <c r="I60" s="27">
        <v>190.27799999999999</v>
      </c>
      <c r="J60" s="27">
        <v>323.5</v>
      </c>
      <c r="K60" s="34">
        <v>2.4359000000000002</v>
      </c>
      <c r="L60" s="34">
        <v>11.1844</v>
      </c>
      <c r="M60" s="26">
        <f t="shared" si="2"/>
        <v>0.76196281621456874</v>
      </c>
      <c r="N60" s="27"/>
      <c r="O60" s="27">
        <f t="shared" si="3"/>
        <v>8.040594921671282</v>
      </c>
    </row>
    <row r="61" spans="1:15" x14ac:dyDescent="0.25">
      <c r="A61" s="37">
        <v>1650</v>
      </c>
      <c r="B61" s="27">
        <v>1589.79</v>
      </c>
      <c r="C61" s="27">
        <v>-234.39</v>
      </c>
      <c r="D61" s="27">
        <v>0</v>
      </c>
      <c r="E61" s="27">
        <v>2208.88</v>
      </c>
      <c r="F61" s="27">
        <v>1712.61</v>
      </c>
      <c r="G61" s="27">
        <v>-500</v>
      </c>
      <c r="H61" s="27">
        <v>-44.7</v>
      </c>
      <c r="I61" s="27">
        <v>189.553</v>
      </c>
      <c r="J61" s="27">
        <v>296.02999999999997</v>
      </c>
      <c r="K61" s="34">
        <v>2.4983</v>
      </c>
      <c r="L61" s="34">
        <v>11.435600000000001</v>
      </c>
      <c r="M61" s="26">
        <f t="shared" si="2"/>
        <v>0.76196281621456874</v>
      </c>
      <c r="N61" s="27"/>
      <c r="O61" s="27">
        <f t="shared" si="3"/>
        <v>7.1932950849176907</v>
      </c>
    </row>
    <row r="62" spans="1:15" x14ac:dyDescent="0.25">
      <c r="A62" s="37">
        <v>1680</v>
      </c>
      <c r="B62" s="27">
        <v>1611.25</v>
      </c>
      <c r="C62" s="27">
        <v>-255.35</v>
      </c>
      <c r="D62" s="27">
        <v>0</v>
      </c>
      <c r="E62" s="27">
        <v>2216.2199999999998</v>
      </c>
      <c r="F62" s="27">
        <v>1715.12</v>
      </c>
      <c r="G62" s="27">
        <v>-500</v>
      </c>
      <c r="H62" s="27">
        <v>-37.81</v>
      </c>
      <c r="I62" s="27">
        <v>188.78399999999999</v>
      </c>
      <c r="J62" s="27">
        <v>268.45999999999998</v>
      </c>
      <c r="K62" s="34">
        <v>2.5629</v>
      </c>
      <c r="L62" s="34">
        <v>11.6899</v>
      </c>
      <c r="M62" s="26">
        <f t="shared" si="2"/>
        <v>0.76196281621456874</v>
      </c>
      <c r="N62" s="27"/>
      <c r="O62" s="27">
        <f t="shared" si="3"/>
        <v>6.3783194111251014</v>
      </c>
    </row>
    <row r="63" spans="1:15" x14ac:dyDescent="0.25">
      <c r="A63" s="37">
        <v>1710</v>
      </c>
      <c r="B63" s="27">
        <v>1631.97</v>
      </c>
      <c r="C63" s="27">
        <v>-277.05</v>
      </c>
      <c r="D63" s="27">
        <v>0</v>
      </c>
      <c r="E63" s="27">
        <v>2223.3000000000002</v>
      </c>
      <c r="F63" s="27">
        <v>1717.55</v>
      </c>
      <c r="G63" s="27">
        <v>-500</v>
      </c>
      <c r="H63" s="27">
        <v>-31.15</v>
      </c>
      <c r="I63" s="27">
        <v>187.953</v>
      </c>
      <c r="J63" s="27">
        <v>240.83</v>
      </c>
      <c r="K63" s="34">
        <v>2.6305000000000001</v>
      </c>
      <c r="L63" s="34">
        <v>11.9483</v>
      </c>
      <c r="M63" s="26">
        <f t="shared" si="2"/>
        <v>0.76196281621456874</v>
      </c>
      <c r="N63" s="27"/>
      <c r="O63" s="27">
        <f t="shared" si="3"/>
        <v>5.5947017688590082</v>
      </c>
    </row>
    <row r="64" spans="1:15" x14ac:dyDescent="0.25">
      <c r="A64" s="37">
        <v>1740</v>
      </c>
      <c r="B64" s="27">
        <v>1651.91</v>
      </c>
      <c r="C64" s="27">
        <v>-299.45999999999998</v>
      </c>
      <c r="D64" s="27">
        <v>0</v>
      </c>
      <c r="E64" s="27">
        <v>2230.12</v>
      </c>
      <c r="F64" s="27">
        <v>1719.88</v>
      </c>
      <c r="G64" s="27">
        <v>-500</v>
      </c>
      <c r="H64" s="27">
        <v>-24.74</v>
      </c>
      <c r="I64" s="27">
        <v>187.03200000000001</v>
      </c>
      <c r="J64" s="27">
        <v>213.19</v>
      </c>
      <c r="K64" s="34">
        <v>2.7021000000000002</v>
      </c>
      <c r="L64" s="34">
        <v>12.2118</v>
      </c>
      <c r="M64" s="26">
        <f t="shared" si="2"/>
        <v>0.76196281621456874</v>
      </c>
      <c r="N64" s="27"/>
      <c r="O64" s="27">
        <f t="shared" si="3"/>
        <v>4.8419920737717597</v>
      </c>
    </row>
    <row r="65" spans="1:15" x14ac:dyDescent="0.25">
      <c r="A65" s="37">
        <v>1770</v>
      </c>
      <c r="B65" s="27">
        <v>1671.06</v>
      </c>
      <c r="C65" s="27">
        <v>-322.55</v>
      </c>
      <c r="D65" s="27">
        <v>0</v>
      </c>
      <c r="E65" s="27">
        <v>2236.67</v>
      </c>
      <c r="F65" s="27">
        <v>1722.12</v>
      </c>
      <c r="G65" s="27">
        <v>-500</v>
      </c>
      <c r="H65" s="27">
        <v>-18.579999999999998</v>
      </c>
      <c r="I65" s="27">
        <v>185.97800000000001</v>
      </c>
      <c r="J65" s="27">
        <v>185.58</v>
      </c>
      <c r="K65" s="34">
        <v>2.7797999999999998</v>
      </c>
      <c r="L65" s="34">
        <v>12.4808</v>
      </c>
      <c r="M65" s="26">
        <f t="shared" si="2"/>
        <v>0.76196281621456874</v>
      </c>
      <c r="N65" s="27"/>
      <c r="O65" s="27">
        <f t="shared" si="3"/>
        <v>4.1198673683269424</v>
      </c>
    </row>
    <row r="66" spans="1:15" x14ac:dyDescent="0.25">
      <c r="A66" s="37">
        <v>1800</v>
      </c>
      <c r="B66" s="27">
        <v>1689.39</v>
      </c>
      <c r="C66" s="27">
        <v>-346.29</v>
      </c>
      <c r="D66" s="27">
        <v>0</v>
      </c>
      <c r="E66" s="27">
        <v>2242.94</v>
      </c>
      <c r="F66" s="27">
        <v>1724.26</v>
      </c>
      <c r="G66" s="27">
        <v>-500</v>
      </c>
      <c r="H66" s="27">
        <v>-12.69</v>
      </c>
      <c r="I66" s="27">
        <v>184.72</v>
      </c>
      <c r="J66" s="27">
        <v>158.12</v>
      </c>
      <c r="K66" s="34">
        <v>2.8664000000000001</v>
      </c>
      <c r="L66" s="34">
        <v>12.7531</v>
      </c>
      <c r="M66" s="26">
        <f t="shared" si="2"/>
        <v>0.76196281621456874</v>
      </c>
      <c r="N66" s="27"/>
      <c r="O66" s="27">
        <f t="shared" si="3"/>
        <v>3.4304982858695907</v>
      </c>
    </row>
    <row r="67" spans="1:15" x14ac:dyDescent="0.25">
      <c r="A67" s="37">
        <v>1830</v>
      </c>
      <c r="B67" s="27">
        <v>1706.89</v>
      </c>
      <c r="C67" s="27">
        <v>-370.66</v>
      </c>
      <c r="D67" s="27">
        <v>0</v>
      </c>
      <c r="E67" s="27">
        <v>2248.9299999999998</v>
      </c>
      <c r="F67" s="27">
        <v>1726.31</v>
      </c>
      <c r="G67" s="27">
        <v>-500</v>
      </c>
      <c r="H67" s="27">
        <v>-7.07</v>
      </c>
      <c r="I67" s="27">
        <v>183.12899999999999</v>
      </c>
      <c r="J67" s="27">
        <v>130.97999999999999</v>
      </c>
      <c r="K67" s="34">
        <v>2.9664000000000001</v>
      </c>
      <c r="L67" s="34">
        <v>13.0174</v>
      </c>
      <c r="M67" s="26">
        <f t="shared" si="2"/>
        <v>0.76196281621456874</v>
      </c>
      <c r="N67" s="27"/>
      <c r="O67" s="27">
        <f t="shared" si="3"/>
        <v>2.7783028287858147</v>
      </c>
    </row>
    <row r="68" spans="1:15" x14ac:dyDescent="0.25">
      <c r="A68" s="37">
        <v>1860</v>
      </c>
      <c r="B68" s="27">
        <v>1723.52</v>
      </c>
      <c r="C68" s="27">
        <v>-395.63</v>
      </c>
      <c r="D68" s="27">
        <v>0</v>
      </c>
      <c r="E68" s="27">
        <v>2254.62</v>
      </c>
      <c r="F68" s="27">
        <v>1728.26</v>
      </c>
      <c r="G68" s="27">
        <v>-500</v>
      </c>
      <c r="H68" s="27">
        <v>-1.72</v>
      </c>
      <c r="I68" s="27">
        <v>180.947</v>
      </c>
      <c r="J68" s="27">
        <v>104.49</v>
      </c>
      <c r="K68" s="34">
        <v>3.0863</v>
      </c>
      <c r="L68" s="34">
        <v>13.229799999999999</v>
      </c>
      <c r="M68" s="26">
        <f t="shared" si="2"/>
        <v>0.76196281621456874</v>
      </c>
      <c r="N68" s="27"/>
      <c r="O68" s="27">
        <f t="shared" si="3"/>
        <v>2.1737815559032709</v>
      </c>
    </row>
    <row r="69" spans="1:15" x14ac:dyDescent="0.25">
      <c r="A69" s="37">
        <v>1890</v>
      </c>
      <c r="B69" s="27">
        <v>1739.27</v>
      </c>
      <c r="C69" s="27">
        <v>-421.16</v>
      </c>
      <c r="D69" s="27">
        <v>0</v>
      </c>
      <c r="E69" s="27">
        <v>2260</v>
      </c>
      <c r="F69" s="27">
        <v>1730.1</v>
      </c>
      <c r="G69" s="27">
        <v>-500</v>
      </c>
      <c r="H69" s="27">
        <v>3.34</v>
      </c>
      <c r="I69" s="27">
        <v>177.57599999999999</v>
      </c>
      <c r="J69" s="27">
        <v>79.44</v>
      </c>
      <c r="K69" s="34">
        <v>3.23</v>
      </c>
      <c r="L69" s="34">
        <v>13.219900000000001</v>
      </c>
      <c r="M69" s="26">
        <f t="shared" ref="M69:M104" si="4">((ref_diam+offset_diam)/2)/(12*3.281)</f>
        <v>0.76196281621456874</v>
      </c>
      <c r="N69" s="27"/>
      <c r="O69" s="27">
        <f t="shared" ref="O69:O101" si="5">(J69-M69-surface_margin)/(scaling_factor*(SQRT(K69^2+L69^2+sigma_pa^2)))</f>
        <v>1.6444266020819722</v>
      </c>
    </row>
    <row r="70" spans="1:15" x14ac:dyDescent="0.25">
      <c r="A70" s="37">
        <v>1920</v>
      </c>
      <c r="B70" s="27">
        <v>1754.12</v>
      </c>
      <c r="C70" s="27">
        <v>-447.23</v>
      </c>
      <c r="D70" s="27">
        <v>0</v>
      </c>
      <c r="E70" s="27">
        <v>2265.08</v>
      </c>
      <c r="F70" s="27">
        <v>1731.83</v>
      </c>
      <c r="G70" s="27">
        <v>-500</v>
      </c>
      <c r="H70" s="27">
        <v>8.11</v>
      </c>
      <c r="I70" s="27">
        <v>171.26300000000001</v>
      </c>
      <c r="J70" s="27">
        <v>57.86</v>
      </c>
      <c r="K70" s="34">
        <v>3.3576999999999999</v>
      </c>
      <c r="L70" s="34">
        <v>12.2966</v>
      </c>
      <c r="M70" s="26">
        <f t="shared" si="4"/>
        <v>0.76196281621456874</v>
      </c>
      <c r="N70" s="27"/>
      <c r="O70" s="27">
        <f t="shared" si="5"/>
        <v>1.272127895737891</v>
      </c>
    </row>
    <row r="71" spans="1:15" x14ac:dyDescent="0.25">
      <c r="A71" s="37">
        <v>1950</v>
      </c>
      <c r="B71" s="27">
        <v>1768.05</v>
      </c>
      <c r="C71" s="27">
        <v>-473.79</v>
      </c>
      <c r="D71" s="27">
        <v>0</v>
      </c>
      <c r="E71" s="27">
        <v>2269.85</v>
      </c>
      <c r="F71" s="27">
        <v>1733.46</v>
      </c>
      <c r="G71" s="27">
        <v>-500</v>
      </c>
      <c r="H71" s="27">
        <v>12.59</v>
      </c>
      <c r="I71" s="27">
        <v>154.34399999999999</v>
      </c>
      <c r="J71" s="27">
        <v>45.18</v>
      </c>
      <c r="K71" s="34">
        <v>3.2027999999999999</v>
      </c>
      <c r="L71" s="34">
        <v>8.3842999999999996</v>
      </c>
      <c r="M71" s="26">
        <f t="shared" si="4"/>
        <v>0.76196281621456874</v>
      </c>
      <c r="N71" s="27"/>
      <c r="O71" s="27">
        <f t="shared" si="5"/>
        <v>1.4022666152885095</v>
      </c>
    </row>
    <row r="72" spans="1:15" x14ac:dyDescent="0.25">
      <c r="A72" s="37">
        <v>1980</v>
      </c>
      <c r="B72" s="27">
        <v>1781.04</v>
      </c>
      <c r="C72" s="27">
        <v>-500.83</v>
      </c>
      <c r="D72" s="27">
        <v>0</v>
      </c>
      <c r="E72" s="27">
        <v>2274.29</v>
      </c>
      <c r="F72" s="27">
        <v>1734.98</v>
      </c>
      <c r="G72" s="27">
        <v>-500</v>
      </c>
      <c r="H72" s="27">
        <v>16.760000000000002</v>
      </c>
      <c r="I72" s="27">
        <v>87.159000000000006</v>
      </c>
      <c r="J72" s="27">
        <v>49.02</v>
      </c>
      <c r="K72" s="34">
        <v>2.6322000000000001</v>
      </c>
      <c r="L72" s="34">
        <v>3.899</v>
      </c>
      <c r="M72" s="26">
        <f t="shared" si="4"/>
        <v>0.76196281621456874</v>
      </c>
      <c r="N72" s="27"/>
      <c r="O72" s="27">
        <f t="shared" si="5"/>
        <v>2.8963879889244524</v>
      </c>
    </row>
    <row r="73" spans="1:15" x14ac:dyDescent="0.25">
      <c r="A73" s="37">
        <v>2010</v>
      </c>
      <c r="B73" s="27">
        <v>1793.09</v>
      </c>
      <c r="C73" s="27">
        <v>-528.30999999999995</v>
      </c>
      <c r="D73" s="27">
        <v>0</v>
      </c>
      <c r="E73" s="27">
        <v>2278.41</v>
      </c>
      <c r="F73" s="27">
        <v>1736.39</v>
      </c>
      <c r="G73" s="27">
        <v>-500</v>
      </c>
      <c r="H73" s="27">
        <v>20.63</v>
      </c>
      <c r="I73" s="27">
        <v>36.091000000000001</v>
      </c>
      <c r="J73" s="27">
        <v>66.64</v>
      </c>
      <c r="K73" s="34">
        <v>2.4207000000000001</v>
      </c>
      <c r="L73" s="34">
        <v>6.8009000000000004</v>
      </c>
      <c r="M73" s="26">
        <f t="shared" si="4"/>
        <v>0.76196281621456874</v>
      </c>
      <c r="N73" s="27"/>
      <c r="O73" s="27">
        <f t="shared" si="5"/>
        <v>2.5892985887545623</v>
      </c>
    </row>
    <row r="74" spans="1:15" x14ac:dyDescent="0.25">
      <c r="A74" s="37">
        <v>2040</v>
      </c>
      <c r="B74" s="27">
        <v>1804.16</v>
      </c>
      <c r="C74" s="27">
        <v>-556.19000000000005</v>
      </c>
      <c r="D74" s="27">
        <v>0</v>
      </c>
      <c r="E74" s="27">
        <v>2282.1999999999998</v>
      </c>
      <c r="F74" s="27">
        <v>1737.69</v>
      </c>
      <c r="G74" s="27">
        <v>-500</v>
      </c>
      <c r="H74" s="27">
        <v>24.19</v>
      </c>
      <c r="I74" s="27">
        <v>23.297999999999998</v>
      </c>
      <c r="J74" s="27">
        <v>90.34</v>
      </c>
      <c r="K74" s="34">
        <v>2.4788000000000001</v>
      </c>
      <c r="L74" s="34">
        <v>9.0511999999999997</v>
      </c>
      <c r="M74" s="26">
        <f t="shared" si="4"/>
        <v>0.76196281621456874</v>
      </c>
      <c r="N74" s="27"/>
      <c r="O74" s="27">
        <f t="shared" si="5"/>
        <v>2.7142530021419606</v>
      </c>
    </row>
    <row r="75" spans="1:15" x14ac:dyDescent="0.25">
      <c r="A75" s="37">
        <v>2070</v>
      </c>
      <c r="B75" s="27">
        <v>1814.26</v>
      </c>
      <c r="C75" s="27">
        <v>-584.42999999999995</v>
      </c>
      <c r="D75" s="27">
        <v>0</v>
      </c>
      <c r="E75" s="27">
        <v>2285.65</v>
      </c>
      <c r="F75" s="27">
        <v>1738.87</v>
      </c>
      <c r="G75" s="27">
        <v>-500</v>
      </c>
      <c r="H75" s="27">
        <v>27.44</v>
      </c>
      <c r="I75" s="27">
        <v>18.004000000000001</v>
      </c>
      <c r="J75" s="27">
        <v>116.47</v>
      </c>
      <c r="K75" s="34">
        <v>2.5760000000000001</v>
      </c>
      <c r="L75" s="34">
        <v>10.312099999999999</v>
      </c>
      <c r="M75" s="26">
        <f t="shared" si="4"/>
        <v>0.76196281621456874</v>
      </c>
      <c r="N75" s="27"/>
      <c r="O75" s="27">
        <f t="shared" si="5"/>
        <v>3.0988210392004585</v>
      </c>
    </row>
    <row r="76" spans="1:15" x14ac:dyDescent="0.25">
      <c r="A76" s="37">
        <v>2100</v>
      </c>
      <c r="B76" s="27">
        <v>1823.37</v>
      </c>
      <c r="C76" s="27">
        <v>-613.02</v>
      </c>
      <c r="D76" s="27">
        <v>0</v>
      </c>
      <c r="E76" s="27">
        <v>2288.77</v>
      </c>
      <c r="F76" s="27">
        <v>1739.94</v>
      </c>
      <c r="G76" s="27">
        <v>-500</v>
      </c>
      <c r="H76" s="27">
        <v>30.37</v>
      </c>
      <c r="I76" s="27">
        <v>15.04</v>
      </c>
      <c r="J76" s="27">
        <v>143.72</v>
      </c>
      <c r="K76" s="34">
        <v>2.6637</v>
      </c>
      <c r="L76" s="34">
        <v>11.0929</v>
      </c>
      <c r="M76" s="26">
        <f t="shared" si="4"/>
        <v>0.76196281621456874</v>
      </c>
      <c r="N76" s="27"/>
      <c r="O76" s="27">
        <f t="shared" si="5"/>
        <v>3.5693833013942906</v>
      </c>
    </row>
    <row r="77" spans="1:15" x14ac:dyDescent="0.25">
      <c r="A77" s="37">
        <v>2130</v>
      </c>
      <c r="B77" s="27">
        <v>1831.47</v>
      </c>
      <c r="C77" s="27">
        <v>-641.9</v>
      </c>
      <c r="D77" s="27">
        <v>0</v>
      </c>
      <c r="E77" s="27">
        <v>2291.54</v>
      </c>
      <c r="F77" s="27">
        <v>1740.88</v>
      </c>
      <c r="G77" s="27">
        <v>-500</v>
      </c>
      <c r="H77" s="27">
        <v>32.97</v>
      </c>
      <c r="I77" s="27">
        <v>13.081</v>
      </c>
      <c r="J77" s="27">
        <v>171.55</v>
      </c>
      <c r="K77" s="34">
        <v>2.7378</v>
      </c>
      <c r="L77" s="34">
        <v>11.6265</v>
      </c>
      <c r="M77" s="26">
        <f t="shared" si="4"/>
        <v>0.76196281621456874</v>
      </c>
      <c r="N77" s="27"/>
      <c r="O77" s="27">
        <f t="shared" si="5"/>
        <v>4.0745323071745165</v>
      </c>
    </row>
    <row r="78" spans="1:15" x14ac:dyDescent="0.25">
      <c r="A78" s="37">
        <v>2160</v>
      </c>
      <c r="B78" s="27">
        <v>1838.56</v>
      </c>
      <c r="C78" s="27">
        <v>-671.05</v>
      </c>
      <c r="D78" s="27">
        <v>0</v>
      </c>
      <c r="E78" s="27">
        <v>2293.96</v>
      </c>
      <c r="F78" s="27">
        <v>1741.71</v>
      </c>
      <c r="G78" s="27">
        <v>-500</v>
      </c>
      <c r="H78" s="27">
        <v>35.25</v>
      </c>
      <c r="I78" s="27">
        <v>11.644</v>
      </c>
      <c r="J78" s="27">
        <v>199.7</v>
      </c>
      <c r="K78" s="34">
        <v>2.8007</v>
      </c>
      <c r="L78" s="34">
        <v>12.019</v>
      </c>
      <c r="M78" s="26">
        <f t="shared" si="4"/>
        <v>0.76196281621456874</v>
      </c>
      <c r="N78" s="27"/>
      <c r="O78" s="27">
        <f t="shared" si="5"/>
        <v>4.5950248469705333</v>
      </c>
    </row>
    <row r="79" spans="1:15" x14ac:dyDescent="0.25">
      <c r="A79" s="37">
        <v>2190</v>
      </c>
      <c r="B79" s="27">
        <v>1844.63</v>
      </c>
      <c r="C79" s="27">
        <v>-700.43</v>
      </c>
      <c r="D79" s="27">
        <v>0</v>
      </c>
      <c r="E79" s="27">
        <v>2296.04</v>
      </c>
      <c r="F79" s="27">
        <v>1742.42</v>
      </c>
      <c r="G79" s="27">
        <v>-500</v>
      </c>
      <c r="H79" s="27">
        <v>37.200000000000003</v>
      </c>
      <c r="I79" s="27">
        <v>10.513999999999999</v>
      </c>
      <c r="J79" s="27">
        <v>228.04</v>
      </c>
      <c r="K79" s="34">
        <v>2.8549000000000002</v>
      </c>
      <c r="L79" s="34">
        <v>12.3232</v>
      </c>
      <c r="M79" s="26">
        <f t="shared" si="4"/>
        <v>0.76196281621456874</v>
      </c>
      <c r="N79" s="27"/>
      <c r="O79" s="27">
        <f t="shared" si="5"/>
        <v>5.1227233480880354</v>
      </c>
    </row>
    <row r="80" spans="1:15" x14ac:dyDescent="0.25">
      <c r="A80" s="37">
        <v>2220</v>
      </c>
      <c r="B80" s="27">
        <v>1849.66</v>
      </c>
      <c r="C80" s="27">
        <v>-730</v>
      </c>
      <c r="D80" s="27">
        <v>0</v>
      </c>
      <c r="E80" s="27">
        <v>2297.7600000000002</v>
      </c>
      <c r="F80" s="27">
        <v>1743.01</v>
      </c>
      <c r="G80" s="27">
        <v>-500</v>
      </c>
      <c r="H80" s="27">
        <v>38.82</v>
      </c>
      <c r="I80" s="27">
        <v>9.58</v>
      </c>
      <c r="J80" s="27">
        <v>256.48</v>
      </c>
      <c r="K80" s="34">
        <v>2.9024000000000001</v>
      </c>
      <c r="L80" s="34">
        <v>12.567500000000001</v>
      </c>
      <c r="M80" s="26">
        <f t="shared" si="4"/>
        <v>0.76196281621456874</v>
      </c>
      <c r="N80" s="27"/>
      <c r="O80" s="27">
        <f t="shared" si="5"/>
        <v>5.6536014569632753</v>
      </c>
    </row>
    <row r="81" spans="1:15" x14ac:dyDescent="0.25">
      <c r="A81" s="37">
        <v>2250</v>
      </c>
      <c r="B81" s="27">
        <v>1853.67</v>
      </c>
      <c r="C81" s="27">
        <v>-759.73</v>
      </c>
      <c r="D81" s="27">
        <v>0</v>
      </c>
      <c r="E81" s="27">
        <v>2299.13</v>
      </c>
      <c r="F81" s="27">
        <v>1743.48</v>
      </c>
      <c r="G81" s="27">
        <v>-500</v>
      </c>
      <c r="H81" s="27">
        <v>40.11</v>
      </c>
      <c r="I81" s="27">
        <v>8.7780000000000005</v>
      </c>
      <c r="J81" s="27">
        <v>284.97000000000003</v>
      </c>
      <c r="K81" s="34">
        <v>2.9445999999999999</v>
      </c>
      <c r="L81" s="34">
        <v>12.768599999999999</v>
      </c>
      <c r="M81" s="26">
        <f t="shared" si="4"/>
        <v>0.76196281621456874</v>
      </c>
      <c r="N81" s="27"/>
      <c r="O81" s="27">
        <f t="shared" si="5"/>
        <v>6.1858400155936044</v>
      </c>
    </row>
    <row r="82" spans="1:15" x14ac:dyDescent="0.25">
      <c r="A82" s="37">
        <v>2280</v>
      </c>
      <c r="B82" s="27">
        <v>1856.72</v>
      </c>
      <c r="C82" s="27">
        <v>-789.57</v>
      </c>
      <c r="D82" s="27">
        <v>0</v>
      </c>
      <c r="E82" s="27">
        <v>2300.17</v>
      </c>
      <c r="F82" s="27">
        <v>1743.84</v>
      </c>
      <c r="G82" s="27">
        <v>-500</v>
      </c>
      <c r="H82" s="27">
        <v>41.09</v>
      </c>
      <c r="I82" s="27">
        <v>8.0749999999999993</v>
      </c>
      <c r="J82" s="27">
        <v>313.5</v>
      </c>
      <c r="K82" s="34">
        <v>2.9824000000000002</v>
      </c>
      <c r="L82" s="34">
        <v>12.9359</v>
      </c>
      <c r="M82" s="26">
        <f t="shared" si="4"/>
        <v>0.76196281621456874</v>
      </c>
      <c r="N82" s="27"/>
      <c r="O82" s="27">
        <f t="shared" si="5"/>
        <v>6.7196302902027973</v>
      </c>
    </row>
    <row r="83" spans="1:15" x14ac:dyDescent="0.25">
      <c r="A83" s="37">
        <v>2310</v>
      </c>
      <c r="B83" s="27">
        <v>1859.33</v>
      </c>
      <c r="C83" s="27">
        <v>-819.46</v>
      </c>
      <c r="D83" s="27">
        <v>0</v>
      </c>
      <c r="E83" s="27">
        <v>2301.0700000000002</v>
      </c>
      <c r="F83" s="27">
        <v>1744.14</v>
      </c>
      <c r="G83" s="27">
        <v>-500</v>
      </c>
      <c r="H83" s="27">
        <v>41.93</v>
      </c>
      <c r="I83" s="27">
        <v>7.4770000000000003</v>
      </c>
      <c r="J83" s="27">
        <v>342.17</v>
      </c>
      <c r="K83" s="34">
        <v>3.0158999999999998</v>
      </c>
      <c r="L83" s="34">
        <v>13.0726</v>
      </c>
      <c r="M83" s="26">
        <f t="shared" si="4"/>
        <v>0.76196281621456874</v>
      </c>
      <c r="N83" s="27"/>
      <c r="O83" s="27">
        <f t="shared" si="5"/>
        <v>7.2593894745354479</v>
      </c>
    </row>
    <row r="84" spans="1:15" x14ac:dyDescent="0.25">
      <c r="A84" s="37">
        <v>2340</v>
      </c>
      <c r="B84" s="27">
        <v>1861.95</v>
      </c>
      <c r="C84" s="27">
        <v>-849.34</v>
      </c>
      <c r="D84" s="27">
        <v>0</v>
      </c>
      <c r="E84" s="27">
        <v>2301.96</v>
      </c>
      <c r="F84" s="27">
        <v>1744.45</v>
      </c>
      <c r="G84" s="27">
        <v>-500</v>
      </c>
      <c r="H84" s="27">
        <v>42.77</v>
      </c>
      <c r="I84" s="27">
        <v>6.9790000000000001</v>
      </c>
      <c r="J84" s="27">
        <v>371.05</v>
      </c>
      <c r="K84" s="34">
        <v>3.0457000000000001</v>
      </c>
      <c r="L84" s="34">
        <v>13.1836</v>
      </c>
      <c r="M84" s="26">
        <f t="shared" si="4"/>
        <v>0.76196281621456874</v>
      </c>
      <c r="N84" s="27"/>
      <c r="O84" s="27">
        <f t="shared" si="5"/>
        <v>7.80725937197154</v>
      </c>
    </row>
    <row r="85" spans="1:15" x14ac:dyDescent="0.25">
      <c r="A85" s="37">
        <v>2370</v>
      </c>
      <c r="B85" s="27">
        <v>1864.56</v>
      </c>
      <c r="C85" s="27">
        <v>-879.23</v>
      </c>
      <c r="D85" s="27">
        <v>0</v>
      </c>
      <c r="E85" s="27">
        <v>2302.86</v>
      </c>
      <c r="F85" s="27">
        <v>1744.75</v>
      </c>
      <c r="G85" s="27">
        <v>-500</v>
      </c>
      <c r="H85" s="27">
        <v>43.61</v>
      </c>
      <c r="I85" s="27">
        <v>6.5590000000000002</v>
      </c>
      <c r="J85" s="27">
        <v>400.09</v>
      </c>
      <c r="K85" s="34">
        <v>3.0722</v>
      </c>
      <c r="L85" s="34">
        <v>13.275600000000001</v>
      </c>
      <c r="M85" s="26">
        <f t="shared" si="4"/>
        <v>0.76196281621456874</v>
      </c>
      <c r="N85" s="27"/>
      <c r="O85" s="27">
        <f t="shared" si="5"/>
        <v>8.3610471019011481</v>
      </c>
    </row>
    <row r="86" spans="1:15" x14ac:dyDescent="0.25">
      <c r="A86" s="37">
        <v>2400</v>
      </c>
      <c r="B86" s="27">
        <v>1867.18</v>
      </c>
      <c r="C86" s="27">
        <v>-909.12</v>
      </c>
      <c r="D86" s="27">
        <v>0</v>
      </c>
      <c r="E86" s="27">
        <v>2303.75</v>
      </c>
      <c r="F86" s="27">
        <v>1745.06</v>
      </c>
      <c r="G86" s="27">
        <v>-500</v>
      </c>
      <c r="H86" s="27">
        <v>44.45</v>
      </c>
      <c r="I86" s="27">
        <v>6.2</v>
      </c>
      <c r="J86" s="27">
        <v>429.26</v>
      </c>
      <c r="K86" s="34">
        <v>3.0962000000000001</v>
      </c>
      <c r="L86" s="34">
        <v>13.353300000000001</v>
      </c>
      <c r="M86" s="26">
        <f t="shared" si="4"/>
        <v>0.76196281621456874</v>
      </c>
      <c r="N86" s="27"/>
      <c r="O86" s="27">
        <f t="shared" si="5"/>
        <v>8.919240859113156</v>
      </c>
    </row>
    <row r="87" spans="1:15" x14ac:dyDescent="0.25">
      <c r="A87" s="37">
        <v>2430</v>
      </c>
      <c r="B87" s="27">
        <v>1869.79</v>
      </c>
      <c r="C87" s="27">
        <v>-939</v>
      </c>
      <c r="D87" s="27">
        <v>0</v>
      </c>
      <c r="E87" s="27">
        <v>2304.64</v>
      </c>
      <c r="F87" s="27">
        <v>1745.37</v>
      </c>
      <c r="G87" s="27">
        <v>-500</v>
      </c>
      <c r="H87" s="27">
        <v>45.29</v>
      </c>
      <c r="I87" s="27">
        <v>5.89</v>
      </c>
      <c r="J87" s="27">
        <v>458.54</v>
      </c>
      <c r="K87" s="34">
        <v>3.1183000000000001</v>
      </c>
      <c r="L87" s="34">
        <v>13.4199</v>
      </c>
      <c r="M87" s="26">
        <f t="shared" si="4"/>
        <v>0.76196281621456874</v>
      </c>
      <c r="N87" s="27"/>
      <c r="O87" s="27">
        <f t="shared" si="5"/>
        <v>9.4808715161475359</v>
      </c>
    </row>
    <row r="88" spans="1:15" x14ac:dyDescent="0.25">
      <c r="A88" s="37">
        <v>2460</v>
      </c>
      <c r="B88" s="27">
        <v>1872.41</v>
      </c>
      <c r="C88" s="27">
        <v>-968.89</v>
      </c>
      <c r="D88" s="27">
        <v>0</v>
      </c>
      <c r="E88" s="27">
        <v>2305.54</v>
      </c>
      <c r="F88" s="27">
        <v>1745.67</v>
      </c>
      <c r="G88" s="27">
        <v>-500</v>
      </c>
      <c r="H88" s="27">
        <v>46.13</v>
      </c>
      <c r="I88" s="27">
        <v>5.6180000000000003</v>
      </c>
      <c r="J88" s="27">
        <v>487.9</v>
      </c>
      <c r="K88" s="34">
        <v>3.1387999999999998</v>
      </c>
      <c r="L88" s="34">
        <v>13.478</v>
      </c>
      <c r="M88" s="26">
        <f t="shared" si="4"/>
        <v>0.76196281621456874</v>
      </c>
      <c r="N88" s="27"/>
      <c r="O88" s="27">
        <f t="shared" si="5"/>
        <v>10.044749035509625</v>
      </c>
    </row>
    <row r="89" spans="1:15" x14ac:dyDescent="0.25">
      <c r="A89" s="37">
        <v>2490</v>
      </c>
      <c r="B89" s="27">
        <v>1875.02</v>
      </c>
      <c r="C89" s="27">
        <v>-998.77</v>
      </c>
      <c r="D89" s="27">
        <v>0</v>
      </c>
      <c r="E89" s="27">
        <v>2306.4299999999998</v>
      </c>
      <c r="F89" s="27">
        <v>1745.98</v>
      </c>
      <c r="G89" s="27">
        <v>-500</v>
      </c>
      <c r="H89" s="27">
        <v>46.97</v>
      </c>
      <c r="I89" s="27">
        <v>5.38</v>
      </c>
      <c r="J89" s="27">
        <v>517.33000000000004</v>
      </c>
      <c r="K89" s="34">
        <v>3.1579000000000002</v>
      </c>
      <c r="L89" s="34">
        <v>13.529199999999999</v>
      </c>
      <c r="M89" s="26">
        <f t="shared" si="4"/>
        <v>0.76196281621456874</v>
      </c>
      <c r="N89" s="27"/>
      <c r="O89" s="27">
        <f t="shared" si="5"/>
        <v>10.610465198294655</v>
      </c>
    </row>
    <row r="90" spans="1:15" x14ac:dyDescent="0.25">
      <c r="A90" s="37">
        <v>2520</v>
      </c>
      <c r="B90" s="27">
        <v>1877.64</v>
      </c>
      <c r="C90" s="27">
        <v>-1028.6600000000001</v>
      </c>
      <c r="D90" s="27">
        <v>0</v>
      </c>
      <c r="E90" s="27">
        <v>2307.33</v>
      </c>
      <c r="F90" s="27">
        <v>1746.28</v>
      </c>
      <c r="G90" s="27">
        <v>-500</v>
      </c>
      <c r="H90" s="27">
        <v>47.81</v>
      </c>
      <c r="I90" s="27">
        <v>5.1669999999999998</v>
      </c>
      <c r="J90" s="27">
        <v>546.83000000000004</v>
      </c>
      <c r="K90" s="34">
        <v>3.1760000000000002</v>
      </c>
      <c r="L90" s="34">
        <v>13.5749</v>
      </c>
      <c r="M90" s="26">
        <f t="shared" si="4"/>
        <v>0.76196281621456874</v>
      </c>
      <c r="N90" s="27"/>
      <c r="O90" s="27">
        <f t="shared" si="5"/>
        <v>11.177689084707103</v>
      </c>
    </row>
    <row r="91" spans="1:15" x14ac:dyDescent="0.25">
      <c r="A91" s="37">
        <v>2550</v>
      </c>
      <c r="B91" s="27">
        <v>1880.25</v>
      </c>
      <c r="C91" s="27">
        <v>-1058.55</v>
      </c>
      <c r="D91" s="27">
        <v>0</v>
      </c>
      <c r="E91" s="27">
        <v>2308.2199999999998</v>
      </c>
      <c r="F91" s="27">
        <v>1746.59</v>
      </c>
      <c r="G91" s="27">
        <v>-500</v>
      </c>
      <c r="H91" s="27">
        <v>48.65</v>
      </c>
      <c r="I91" s="27">
        <v>4.9779999999999998</v>
      </c>
      <c r="J91" s="27">
        <v>576.37</v>
      </c>
      <c r="K91" s="34">
        <v>3.1932</v>
      </c>
      <c r="L91" s="34">
        <v>13.616199999999999</v>
      </c>
      <c r="M91" s="26">
        <f t="shared" si="4"/>
        <v>0.76196281621456874</v>
      </c>
      <c r="N91" s="27"/>
      <c r="O91" s="27">
        <f t="shared" si="5"/>
        <v>11.745552757233527</v>
      </c>
    </row>
    <row r="92" spans="1:15" x14ac:dyDescent="0.25">
      <c r="A92" s="37">
        <v>2580</v>
      </c>
      <c r="B92" s="27">
        <v>1882.87</v>
      </c>
      <c r="C92" s="27">
        <v>-1088.43</v>
      </c>
      <c r="D92" s="27">
        <v>0</v>
      </c>
      <c r="E92" s="27">
        <v>2309.12</v>
      </c>
      <c r="F92" s="27">
        <v>1746.9</v>
      </c>
      <c r="G92" s="27">
        <v>-500</v>
      </c>
      <c r="H92" s="27">
        <v>49.49</v>
      </c>
      <c r="I92" s="27">
        <v>4.8070000000000004</v>
      </c>
      <c r="J92" s="27">
        <v>605.96</v>
      </c>
      <c r="K92" s="34">
        <v>3.2097000000000002</v>
      </c>
      <c r="L92" s="34">
        <v>13.6538</v>
      </c>
      <c r="M92" s="26">
        <f t="shared" si="4"/>
        <v>0.76196281621456874</v>
      </c>
      <c r="N92" s="27"/>
      <c r="O92" s="27">
        <f t="shared" si="5"/>
        <v>12.314160130021424</v>
      </c>
    </row>
    <row r="93" spans="1:15" x14ac:dyDescent="0.25">
      <c r="A93" s="37">
        <v>2610</v>
      </c>
      <c r="B93" s="27">
        <v>1885.48</v>
      </c>
      <c r="C93" s="27">
        <v>-1118.32</v>
      </c>
      <c r="D93" s="27">
        <v>0</v>
      </c>
      <c r="E93" s="27">
        <v>2310.0100000000002</v>
      </c>
      <c r="F93" s="27">
        <v>1747.2</v>
      </c>
      <c r="G93" s="27">
        <v>-500</v>
      </c>
      <c r="H93" s="27">
        <v>50.33</v>
      </c>
      <c r="I93" s="27">
        <v>4.6529999999999996</v>
      </c>
      <c r="J93" s="27">
        <v>635.59</v>
      </c>
      <c r="K93" s="34">
        <v>3.2256</v>
      </c>
      <c r="L93" s="34">
        <v>13.6884</v>
      </c>
      <c r="M93" s="26">
        <f t="shared" si="4"/>
        <v>0.76196281621456874</v>
      </c>
      <c r="N93" s="27"/>
      <c r="O93" s="27">
        <f t="shared" si="5"/>
        <v>12.883112477174443</v>
      </c>
    </row>
    <row r="94" spans="1:15" x14ac:dyDescent="0.25">
      <c r="A94" s="37">
        <v>2640</v>
      </c>
      <c r="B94" s="27">
        <v>1888.09</v>
      </c>
      <c r="C94" s="27">
        <v>-1148.2</v>
      </c>
      <c r="D94" s="27">
        <v>0</v>
      </c>
      <c r="E94" s="27">
        <v>2310.9</v>
      </c>
      <c r="F94" s="27">
        <v>1747.51</v>
      </c>
      <c r="G94" s="27">
        <v>-500</v>
      </c>
      <c r="H94" s="27">
        <v>51.17</v>
      </c>
      <c r="I94" s="27">
        <v>4.5140000000000002</v>
      </c>
      <c r="J94" s="27">
        <v>665.24</v>
      </c>
      <c r="K94" s="34">
        <v>3.2410000000000001</v>
      </c>
      <c r="L94" s="34">
        <v>13.7204</v>
      </c>
      <c r="M94" s="26">
        <f t="shared" si="4"/>
        <v>0.76196281621456874</v>
      </c>
      <c r="N94" s="27"/>
      <c r="O94" s="27">
        <f t="shared" si="5"/>
        <v>13.451978218989307</v>
      </c>
    </row>
    <row r="95" spans="1:15" x14ac:dyDescent="0.25">
      <c r="A95" s="37">
        <v>2670</v>
      </c>
      <c r="B95" s="27">
        <v>1890.71</v>
      </c>
      <c r="C95" s="27">
        <v>-1178.0899999999999</v>
      </c>
      <c r="D95" s="27">
        <v>0</v>
      </c>
      <c r="E95" s="27">
        <v>2311.8000000000002</v>
      </c>
      <c r="F95" s="27">
        <v>1747.81</v>
      </c>
      <c r="G95" s="27">
        <v>-500</v>
      </c>
      <c r="H95" s="27">
        <v>52.01</v>
      </c>
      <c r="I95" s="27">
        <v>4.3860000000000001</v>
      </c>
      <c r="J95" s="27">
        <v>694.93</v>
      </c>
      <c r="K95" s="34">
        <v>3.2559999999999998</v>
      </c>
      <c r="L95" s="34">
        <v>13.750299999999999</v>
      </c>
      <c r="M95" s="26">
        <f t="shared" si="4"/>
        <v>0.76196281621456874</v>
      </c>
      <c r="N95" s="27"/>
      <c r="O95" s="27">
        <f t="shared" si="5"/>
        <v>14.020975593654788</v>
      </c>
    </row>
    <row r="96" spans="1:15" x14ac:dyDescent="0.25">
      <c r="A96" s="37">
        <v>2700</v>
      </c>
      <c r="B96" s="27">
        <v>1893.32</v>
      </c>
      <c r="C96" s="27">
        <v>-1207.97</v>
      </c>
      <c r="D96" s="27">
        <v>0</v>
      </c>
      <c r="E96" s="27">
        <v>2312.69</v>
      </c>
      <c r="F96" s="27">
        <v>1748.12</v>
      </c>
      <c r="G96" s="27">
        <v>-500</v>
      </c>
      <c r="H96" s="27">
        <v>52.85</v>
      </c>
      <c r="I96" s="27">
        <v>4.2690000000000001</v>
      </c>
      <c r="J96" s="27">
        <v>724.64</v>
      </c>
      <c r="K96" s="34">
        <v>3.2707000000000002</v>
      </c>
      <c r="L96" s="34">
        <v>13.7784</v>
      </c>
      <c r="M96" s="26">
        <f t="shared" si="4"/>
        <v>0.76196281621456874</v>
      </c>
      <c r="N96" s="27"/>
      <c r="O96" s="27">
        <f t="shared" si="5"/>
        <v>14.589632802657961</v>
      </c>
    </row>
    <row r="97" spans="1:15" x14ac:dyDescent="0.25">
      <c r="A97" s="37">
        <v>2730</v>
      </c>
      <c r="B97" s="27">
        <v>1895.94</v>
      </c>
      <c r="C97" s="27">
        <v>-1237.8599999999999</v>
      </c>
      <c r="D97" s="27">
        <v>0</v>
      </c>
      <c r="E97" s="27">
        <v>2313.59</v>
      </c>
      <c r="F97" s="27">
        <v>1748.42</v>
      </c>
      <c r="G97" s="27">
        <v>-500</v>
      </c>
      <c r="H97" s="27">
        <v>53.69</v>
      </c>
      <c r="I97" s="27">
        <v>4.1619999999999999</v>
      </c>
      <c r="J97" s="27">
        <v>754.37</v>
      </c>
      <c r="K97" s="34">
        <v>3.2850999999999999</v>
      </c>
      <c r="L97" s="34">
        <v>13.8049</v>
      </c>
      <c r="M97" s="26">
        <f t="shared" si="4"/>
        <v>0.76196281621456874</v>
      </c>
      <c r="N97" s="27"/>
      <c r="O97" s="27">
        <f t="shared" si="5"/>
        <v>15.157962393778007</v>
      </c>
    </row>
    <row r="98" spans="1:15" x14ac:dyDescent="0.25">
      <c r="A98" s="37">
        <v>2760</v>
      </c>
      <c r="B98" s="27">
        <v>1898.55</v>
      </c>
      <c r="C98" s="27">
        <v>-1267.75</v>
      </c>
      <c r="D98" s="27">
        <v>0</v>
      </c>
      <c r="E98" s="27">
        <v>2314.48</v>
      </c>
      <c r="F98" s="27">
        <v>1748.73</v>
      </c>
      <c r="G98" s="27">
        <v>-500</v>
      </c>
      <c r="H98" s="27">
        <v>54.53</v>
      </c>
      <c r="I98" s="27">
        <v>4.0629999999999997</v>
      </c>
      <c r="J98" s="27">
        <v>784.13</v>
      </c>
      <c r="K98" s="34">
        <v>3.2993000000000001</v>
      </c>
      <c r="L98" s="34">
        <v>13.83</v>
      </c>
      <c r="M98" s="26">
        <f t="shared" si="4"/>
        <v>0.76196281621456874</v>
      </c>
      <c r="N98" s="27"/>
      <c r="O98" s="27">
        <f t="shared" si="5"/>
        <v>15.726120778948038</v>
      </c>
    </row>
    <row r="99" spans="1:15" x14ac:dyDescent="0.25">
      <c r="A99" s="37">
        <v>2790</v>
      </c>
      <c r="B99" s="27">
        <v>1900.91</v>
      </c>
      <c r="C99" s="27">
        <v>-1297.6500000000001</v>
      </c>
      <c r="D99" s="27">
        <v>0</v>
      </c>
      <c r="E99" s="27">
        <v>2315.29</v>
      </c>
      <c r="F99" s="27">
        <v>1749.01</v>
      </c>
      <c r="G99" s="27">
        <v>-500</v>
      </c>
      <c r="H99" s="27">
        <v>55.29</v>
      </c>
      <c r="I99" s="27">
        <v>3.9649999999999999</v>
      </c>
      <c r="J99" s="27">
        <v>813.87</v>
      </c>
      <c r="K99" s="34">
        <v>3.3130999999999999</v>
      </c>
      <c r="L99" s="34">
        <v>13.8535</v>
      </c>
      <c r="M99" s="26">
        <f t="shared" si="4"/>
        <v>0.76196281621456874</v>
      </c>
      <c r="N99" s="27"/>
      <c r="O99" s="27">
        <f t="shared" si="5"/>
        <v>16.293549598761768</v>
      </c>
    </row>
    <row r="100" spans="1:15" x14ac:dyDescent="0.25">
      <c r="A100" s="37">
        <v>2820</v>
      </c>
      <c r="B100" s="27">
        <v>1902.48</v>
      </c>
      <c r="C100" s="27">
        <v>-1327.61</v>
      </c>
      <c r="D100" s="27">
        <v>0</v>
      </c>
      <c r="E100" s="27">
        <v>2315.8200000000002</v>
      </c>
      <c r="F100" s="27">
        <v>1749.19</v>
      </c>
      <c r="G100" s="27">
        <v>-500</v>
      </c>
      <c r="H100" s="27">
        <v>55.79</v>
      </c>
      <c r="I100" s="27">
        <v>3.8570000000000002</v>
      </c>
      <c r="J100" s="27">
        <v>843.53</v>
      </c>
      <c r="K100" s="34">
        <v>3.3264999999999998</v>
      </c>
      <c r="L100" s="34">
        <v>13.8743</v>
      </c>
      <c r="M100" s="26">
        <f t="shared" si="4"/>
        <v>0.76196281621456874</v>
      </c>
      <c r="N100" s="27"/>
      <c r="O100" s="27">
        <f t="shared" si="5"/>
        <v>16.860510632186426</v>
      </c>
    </row>
    <row r="101" spans="1:15" x14ac:dyDescent="0.25">
      <c r="A101" s="37">
        <v>2850</v>
      </c>
      <c r="B101" s="27">
        <v>1903</v>
      </c>
      <c r="C101" s="27">
        <v>-1357.6</v>
      </c>
      <c r="D101" s="27">
        <v>0</v>
      </c>
      <c r="E101" s="27">
        <v>2316</v>
      </c>
      <c r="F101" s="27">
        <v>1749.25</v>
      </c>
      <c r="G101" s="27">
        <v>-500</v>
      </c>
      <c r="H101" s="27">
        <v>55.96</v>
      </c>
      <c r="I101" s="27">
        <v>3.7330000000000001</v>
      </c>
      <c r="J101" s="27">
        <v>873.07</v>
      </c>
      <c r="K101" s="34">
        <v>3.3393000000000002</v>
      </c>
      <c r="L101" s="34">
        <v>13.891500000000001</v>
      </c>
      <c r="M101" s="26">
        <f t="shared" si="4"/>
        <v>0.76196281621456874</v>
      </c>
      <c r="N101" s="27"/>
      <c r="O101" s="27">
        <f t="shared" si="5"/>
        <v>17.42765205633075</v>
      </c>
    </row>
    <row r="102" spans="1:15" x14ac:dyDescent="0.25">
      <c r="A102" s="37">
        <v>2880</v>
      </c>
      <c r="B102" s="27">
        <v>1903</v>
      </c>
      <c r="C102" s="27">
        <v>-1387.6</v>
      </c>
      <c r="D102" s="27">
        <v>0</v>
      </c>
      <c r="E102" s="27">
        <v>2316</v>
      </c>
      <c r="F102" s="27">
        <v>1749.25</v>
      </c>
      <c r="G102" s="27">
        <v>-500</v>
      </c>
      <c r="H102" s="27">
        <v>55.96</v>
      </c>
      <c r="I102" s="27">
        <v>3.6080000000000001</v>
      </c>
      <c r="J102" s="27">
        <v>902.56</v>
      </c>
      <c r="K102" s="34">
        <v>3.3517000000000001</v>
      </c>
      <c r="L102" s="34">
        <v>13.9061</v>
      </c>
      <c r="M102" s="26">
        <f t="shared" si="4"/>
        <v>0.76196281621456874</v>
      </c>
      <c r="N102" s="27"/>
      <c r="O102" s="27">
        <f t="shared" ref="O102:O104" si="6">(J102-M102-surface_margin)/(scaling_factor*(SQRT(K102^2+L102^2+sigma_pa^2)))</f>
        <v>17.995521481701413</v>
      </c>
    </row>
    <row r="103" spans="1:15" x14ac:dyDescent="0.25">
      <c r="A103" s="37">
        <v>2910</v>
      </c>
      <c r="B103" s="27">
        <v>1903</v>
      </c>
      <c r="C103" s="27">
        <v>-1417.6</v>
      </c>
      <c r="D103" s="27">
        <v>0</v>
      </c>
      <c r="E103" s="27">
        <v>2316</v>
      </c>
      <c r="F103" s="27">
        <v>1749.25</v>
      </c>
      <c r="G103" s="27">
        <v>-500</v>
      </c>
      <c r="H103" s="27">
        <v>55.96</v>
      </c>
      <c r="I103" s="27">
        <v>3.49</v>
      </c>
      <c r="J103" s="27">
        <v>932.08</v>
      </c>
      <c r="K103" s="34">
        <v>3.3639999999999999</v>
      </c>
      <c r="L103" s="34">
        <v>13.9192</v>
      </c>
      <c r="M103" s="26">
        <f t="shared" si="4"/>
        <v>0.76196281621456874</v>
      </c>
      <c r="N103" s="27"/>
      <c r="O103" s="27">
        <f t="shared" si="6"/>
        <v>18.564546234657495</v>
      </c>
    </row>
    <row r="104" spans="1:15" x14ac:dyDescent="0.25">
      <c r="A104" s="37">
        <v>2940</v>
      </c>
      <c r="B104" s="27">
        <v>1903</v>
      </c>
      <c r="C104" s="27">
        <v>-1447.6</v>
      </c>
      <c r="D104" s="27">
        <v>0</v>
      </c>
      <c r="E104" s="27">
        <v>2316</v>
      </c>
      <c r="F104" s="27">
        <v>1749.25</v>
      </c>
      <c r="G104" s="27">
        <v>-500</v>
      </c>
      <c r="H104" s="27">
        <v>55.96</v>
      </c>
      <c r="I104" s="27">
        <v>3.38</v>
      </c>
      <c r="J104" s="27">
        <v>961.63</v>
      </c>
      <c r="K104" s="34">
        <v>3.3761000000000001</v>
      </c>
      <c r="L104" s="34">
        <v>13.9312</v>
      </c>
      <c r="M104" s="26">
        <f t="shared" si="4"/>
        <v>0.76196281621456874</v>
      </c>
      <c r="N104" s="27"/>
      <c r="O104" s="27">
        <f t="shared" si="6"/>
        <v>19.134410640972508</v>
      </c>
    </row>
  </sheetData>
  <sheetProtection password="DD1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M5" sqref="M5"/>
    </sheetView>
  </sheetViews>
  <sheetFormatPr defaultRowHeight="15" x14ac:dyDescent="0.25"/>
  <sheetData>
    <row r="1" spans="1:12" x14ac:dyDescent="0.25">
      <c r="A1" t="s">
        <v>126</v>
      </c>
    </row>
    <row r="2" spans="1:12" ht="15.75" thickBot="1" x14ac:dyDescent="0.3"/>
    <row r="3" spans="1:12" x14ac:dyDescent="0.25">
      <c r="A3" s="28"/>
      <c r="B3" s="29" t="s">
        <v>125</v>
      </c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ht="15.75" thickBot="1" x14ac:dyDescent="0.3">
      <c r="A4" s="31" t="s">
        <v>45</v>
      </c>
      <c r="B4" s="32" t="s">
        <v>114</v>
      </c>
      <c r="C4" s="32" t="s">
        <v>115</v>
      </c>
      <c r="D4" s="32" t="s">
        <v>116</v>
      </c>
      <c r="E4" s="32" t="s">
        <v>117</v>
      </c>
      <c r="F4" s="32" t="s">
        <v>118</v>
      </c>
      <c r="G4" s="32" t="s">
        <v>119</v>
      </c>
      <c r="H4" s="32" t="s">
        <v>120</v>
      </c>
      <c r="I4" s="32" t="s">
        <v>121</v>
      </c>
      <c r="J4" s="32" t="s">
        <v>122</v>
      </c>
      <c r="K4" s="32" t="s">
        <v>123</v>
      </c>
      <c r="L4" s="33" t="s">
        <v>124</v>
      </c>
    </row>
    <row r="5" spans="1:12" x14ac:dyDescent="0.25">
      <c r="A5">
        <v>990</v>
      </c>
      <c r="B5" s="27">
        <f>VLOOKUP($A5,Offset01_clearance,15,FALSE)</f>
        <v>11.048362745052895</v>
      </c>
      <c r="C5" s="27">
        <f>VLOOKUP($A5,Offset02_clearance,15,FALSE)</f>
        <v>11.048362745052895</v>
      </c>
      <c r="D5" s="27">
        <f>VLOOKUP($A5,Offset03_clearance,15,FALSE)</f>
        <v>0.99810628799715373</v>
      </c>
      <c r="E5" s="27">
        <f>VLOOKUP($A5,Offset04_clearance,15,FALSE)</f>
        <v>2.1148014498922358</v>
      </c>
      <c r="F5" s="27">
        <f>VLOOKUP($A5,Offset05_clearance,15,FALSE)</f>
        <v>55.99422631616806</v>
      </c>
      <c r="G5" s="27">
        <f>VLOOKUP($A5,Offset06_clearance,15,FALSE)</f>
        <v>73.374602987736893</v>
      </c>
      <c r="H5" s="27">
        <f>VLOOKUP($A5,Offset07_clearance,15,FALSE)</f>
        <v>110.47026857234705</v>
      </c>
      <c r="I5" s="27">
        <f>VLOOKUP($A5,Offset08_clearance,15,FALSE)</f>
        <v>38.485342035638098</v>
      </c>
      <c r="J5" s="27">
        <f>VLOOKUP($A5,Offset09_clearance,15,FALSE)</f>
        <v>111.54790388380857</v>
      </c>
      <c r="K5" s="27">
        <f>VLOOKUP($A5,Offset10_clearance,15,FALSE)</f>
        <v>3.0541831362238696</v>
      </c>
      <c r="L5" s="27">
        <f>VLOOKUP($A5,Offset11_clearance,15,FALSE)</f>
        <v>38.43585212807875</v>
      </c>
    </row>
    <row r="6" spans="1:12" x14ac:dyDescent="0.25">
      <c r="A6" s="25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</sheetData>
  <sheetProtection password="DD1B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92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77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</row>
    <row r="5" spans="1:10" x14ac:dyDescent="0.25">
      <c r="A5" t="s">
        <v>4</v>
      </c>
      <c r="B5" t="s">
        <v>39</v>
      </c>
    </row>
    <row r="6" spans="1:10" x14ac:dyDescent="0.25">
      <c r="A6" t="s">
        <v>5</v>
      </c>
      <c r="B6">
        <v>0.99960000000000004</v>
      </c>
    </row>
    <row r="7" spans="1:10" x14ac:dyDescent="0.25">
      <c r="A7" t="s">
        <v>6</v>
      </c>
      <c r="B7" t="s">
        <v>40</v>
      </c>
    </row>
    <row r="9" spans="1:10" x14ac:dyDescent="0.25">
      <c r="A9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</row>
    <row r="10" spans="1:10" x14ac:dyDescent="0.25">
      <c r="B10" t="s">
        <v>15</v>
      </c>
      <c r="C10" t="s">
        <v>15</v>
      </c>
      <c r="D10" t="s">
        <v>15</v>
      </c>
      <c r="E10" t="s">
        <v>15</v>
      </c>
    </row>
    <row r="11" spans="1:10" x14ac:dyDescent="0.25">
      <c r="B11">
        <v>-1000</v>
      </c>
      <c r="C11">
        <v>0</v>
      </c>
      <c r="D11">
        <v>500000</v>
      </c>
      <c r="E11">
        <v>6650567.1100000003</v>
      </c>
      <c r="F11" t="s">
        <v>38</v>
      </c>
      <c r="G11" t="s">
        <v>28</v>
      </c>
    </row>
    <row r="13" spans="1:10" x14ac:dyDescent="0.25">
      <c r="A13" t="s">
        <v>14</v>
      </c>
    </row>
    <row r="14" spans="1:10" x14ac:dyDescent="0.25">
      <c r="A14" t="s">
        <v>14</v>
      </c>
    </row>
    <row r="15" spans="1:10" x14ac:dyDescent="0.25"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24</v>
      </c>
      <c r="I15" t="s">
        <v>25</v>
      </c>
      <c r="J15" t="s">
        <v>26</v>
      </c>
    </row>
    <row r="16" spans="1:10" x14ac:dyDescent="0.25">
      <c r="B16" t="s">
        <v>15</v>
      </c>
      <c r="C16" t="s">
        <v>23</v>
      </c>
      <c r="D16" t="s">
        <v>23</v>
      </c>
      <c r="E16" t="s">
        <v>15</v>
      </c>
      <c r="F16" t="s">
        <v>15</v>
      </c>
      <c r="G16" t="s">
        <v>15</v>
      </c>
    </row>
    <row r="17" spans="2:10" x14ac:dyDescent="0.25">
      <c r="B17" s="27">
        <v>0</v>
      </c>
      <c r="C17" s="27">
        <v>0</v>
      </c>
      <c r="D17" s="27">
        <v>0</v>
      </c>
      <c r="E17" s="27">
        <v>0</v>
      </c>
      <c r="F17" s="27">
        <v>-1000</v>
      </c>
      <c r="G17" s="27">
        <v>0</v>
      </c>
      <c r="H17" s="34">
        <v>0</v>
      </c>
      <c r="I17" s="34">
        <v>0</v>
      </c>
      <c r="J17" s="34">
        <v>0</v>
      </c>
    </row>
    <row r="18" spans="2:10" s="37" customFormat="1" x14ac:dyDescent="0.25">
      <c r="B18" s="27">
        <v>1</v>
      </c>
      <c r="C18" s="27">
        <v>0</v>
      </c>
      <c r="D18" s="27">
        <v>0</v>
      </c>
      <c r="E18" s="27">
        <v>1</v>
      </c>
      <c r="F18" s="27">
        <v>-1000</v>
      </c>
      <c r="G18" s="27">
        <v>0</v>
      </c>
      <c r="H18" s="34">
        <v>1.8E-3</v>
      </c>
      <c r="I18" s="34">
        <v>1.8E-3</v>
      </c>
      <c r="J18" s="34">
        <v>0.35</v>
      </c>
    </row>
    <row r="19" spans="2:10" x14ac:dyDescent="0.25">
      <c r="B19" s="27">
        <v>30</v>
      </c>
      <c r="C19" s="27">
        <v>0</v>
      </c>
      <c r="D19" s="27">
        <v>0</v>
      </c>
      <c r="E19" s="27">
        <v>30</v>
      </c>
      <c r="F19" s="27">
        <v>-1000</v>
      </c>
      <c r="G19" s="27">
        <v>0</v>
      </c>
      <c r="H19" s="34">
        <v>5.3800000000000001E-2</v>
      </c>
      <c r="I19" s="34">
        <v>5.3800000000000001E-2</v>
      </c>
      <c r="J19" s="34">
        <v>0.35039999999999999</v>
      </c>
    </row>
    <row r="20" spans="2:10" x14ac:dyDescent="0.25">
      <c r="B20" s="27">
        <v>60</v>
      </c>
      <c r="C20" s="27">
        <v>0</v>
      </c>
      <c r="D20" s="27">
        <v>0</v>
      </c>
      <c r="E20" s="27">
        <v>60</v>
      </c>
      <c r="F20" s="27">
        <v>-1000</v>
      </c>
      <c r="G20" s="27">
        <v>0</v>
      </c>
      <c r="H20" s="34">
        <v>0.1075</v>
      </c>
      <c r="I20" s="34">
        <v>0.1075</v>
      </c>
      <c r="J20" s="34">
        <v>0.35160000000000002</v>
      </c>
    </row>
    <row r="21" spans="2:10" x14ac:dyDescent="0.25">
      <c r="B21" s="27">
        <v>90</v>
      </c>
      <c r="C21" s="27">
        <v>0</v>
      </c>
      <c r="D21" s="27">
        <v>0</v>
      </c>
      <c r="E21" s="27">
        <v>90</v>
      </c>
      <c r="F21" s="27">
        <v>-1000</v>
      </c>
      <c r="G21" s="27">
        <v>0</v>
      </c>
      <c r="H21" s="34">
        <v>0.1613</v>
      </c>
      <c r="I21" s="34">
        <v>0.1613</v>
      </c>
      <c r="J21" s="34">
        <v>0.35360000000000003</v>
      </c>
    </row>
    <row r="22" spans="2:10" x14ac:dyDescent="0.25">
      <c r="B22" s="27">
        <v>120</v>
      </c>
      <c r="C22" s="27">
        <v>0</v>
      </c>
      <c r="D22" s="27">
        <v>0</v>
      </c>
      <c r="E22" s="27">
        <v>120</v>
      </c>
      <c r="F22" s="27">
        <v>-1000</v>
      </c>
      <c r="G22" s="27">
        <v>0</v>
      </c>
      <c r="H22" s="34">
        <v>0.21510000000000001</v>
      </c>
      <c r="I22" s="34">
        <v>0.21510000000000001</v>
      </c>
      <c r="J22" s="34">
        <v>0.35639999999999999</v>
      </c>
    </row>
    <row r="23" spans="2:10" x14ac:dyDescent="0.25">
      <c r="B23" s="27">
        <v>150</v>
      </c>
      <c r="C23" s="27">
        <v>0</v>
      </c>
      <c r="D23" s="27">
        <v>0</v>
      </c>
      <c r="E23" s="27">
        <v>150</v>
      </c>
      <c r="F23" s="27">
        <v>-1000</v>
      </c>
      <c r="G23" s="27">
        <v>0</v>
      </c>
      <c r="H23" s="34">
        <v>0.26889999999999997</v>
      </c>
      <c r="I23" s="34">
        <v>0.26889999999999997</v>
      </c>
      <c r="J23" s="34">
        <v>0.36</v>
      </c>
    </row>
    <row r="24" spans="2:10" x14ac:dyDescent="0.25">
      <c r="B24" s="27">
        <v>180</v>
      </c>
      <c r="C24" s="27">
        <v>0</v>
      </c>
      <c r="D24" s="27">
        <v>0</v>
      </c>
      <c r="E24" s="27">
        <v>180</v>
      </c>
      <c r="F24" s="27">
        <v>-1000</v>
      </c>
      <c r="G24" s="27">
        <v>0</v>
      </c>
      <c r="H24" s="34">
        <v>0.3226</v>
      </c>
      <c r="I24" s="34">
        <v>0.3226</v>
      </c>
      <c r="J24" s="34">
        <v>0.36430000000000001</v>
      </c>
    </row>
    <row r="25" spans="2:10" x14ac:dyDescent="0.25">
      <c r="B25" s="27">
        <v>210</v>
      </c>
      <c r="C25" s="27">
        <v>0</v>
      </c>
      <c r="D25" s="27">
        <v>0</v>
      </c>
      <c r="E25" s="27">
        <v>210</v>
      </c>
      <c r="F25" s="27">
        <v>-1000</v>
      </c>
      <c r="G25" s="27">
        <v>0</v>
      </c>
      <c r="H25" s="34">
        <v>0.37640000000000001</v>
      </c>
      <c r="I25" s="34">
        <v>0.37640000000000001</v>
      </c>
      <c r="J25" s="34">
        <v>0.36940000000000001</v>
      </c>
    </row>
    <row r="26" spans="2:10" x14ac:dyDescent="0.25">
      <c r="B26" s="27">
        <v>240</v>
      </c>
      <c r="C26" s="27">
        <v>0</v>
      </c>
      <c r="D26" s="27">
        <v>0</v>
      </c>
      <c r="E26" s="27">
        <v>240</v>
      </c>
      <c r="F26" s="27">
        <v>-1000</v>
      </c>
      <c r="G26" s="27">
        <v>0</v>
      </c>
      <c r="H26" s="34">
        <v>0.43020000000000003</v>
      </c>
      <c r="I26" s="34">
        <v>0.43020000000000003</v>
      </c>
      <c r="J26" s="34">
        <v>0.37519999999999998</v>
      </c>
    </row>
    <row r="27" spans="2:10" x14ac:dyDescent="0.25">
      <c r="B27" s="27">
        <v>270</v>
      </c>
      <c r="C27" s="27">
        <v>0</v>
      </c>
      <c r="D27" s="27">
        <v>0</v>
      </c>
      <c r="E27" s="27">
        <v>270</v>
      </c>
      <c r="F27" s="27">
        <v>-1000</v>
      </c>
      <c r="G27" s="27">
        <v>0</v>
      </c>
      <c r="H27" s="34">
        <v>0.4839</v>
      </c>
      <c r="I27" s="34">
        <v>0.4839</v>
      </c>
      <c r="J27" s="34">
        <v>0.38169999999999998</v>
      </c>
    </row>
    <row r="28" spans="2:10" x14ac:dyDescent="0.25">
      <c r="B28" s="27">
        <v>300</v>
      </c>
      <c r="C28" s="27">
        <v>0</v>
      </c>
      <c r="D28" s="27">
        <v>0</v>
      </c>
      <c r="E28" s="27">
        <v>300</v>
      </c>
      <c r="F28" s="27">
        <v>-1000</v>
      </c>
      <c r="G28" s="27">
        <v>0</v>
      </c>
      <c r="H28" s="34">
        <v>0.53769999999999996</v>
      </c>
      <c r="I28" s="34">
        <v>0.53769999999999996</v>
      </c>
      <c r="J28" s="34">
        <v>0.38890000000000002</v>
      </c>
    </row>
    <row r="29" spans="2:10" x14ac:dyDescent="0.25">
      <c r="B29" s="27">
        <v>330</v>
      </c>
      <c r="C29" s="27">
        <v>0</v>
      </c>
      <c r="D29" s="27">
        <v>0</v>
      </c>
      <c r="E29" s="27">
        <v>330</v>
      </c>
      <c r="F29" s="27">
        <v>-1000</v>
      </c>
      <c r="G29" s="27">
        <v>0</v>
      </c>
      <c r="H29" s="34">
        <v>0.59150000000000003</v>
      </c>
      <c r="I29" s="34">
        <v>0.59150000000000003</v>
      </c>
      <c r="J29" s="34">
        <v>0.3967</v>
      </c>
    </row>
    <row r="30" spans="2:10" x14ac:dyDescent="0.25">
      <c r="B30" s="27">
        <v>360</v>
      </c>
      <c r="C30" s="27">
        <v>0</v>
      </c>
      <c r="D30" s="27">
        <v>0</v>
      </c>
      <c r="E30" s="27">
        <v>360</v>
      </c>
      <c r="F30" s="27">
        <v>-1000</v>
      </c>
      <c r="G30" s="27">
        <v>0</v>
      </c>
      <c r="H30" s="34">
        <v>0.6452</v>
      </c>
      <c r="I30" s="34">
        <v>0.6452</v>
      </c>
      <c r="J30" s="34">
        <v>0.4052</v>
      </c>
    </row>
    <row r="31" spans="2:10" x14ac:dyDescent="0.25">
      <c r="B31" s="27">
        <v>390</v>
      </c>
      <c r="C31" s="27">
        <v>0</v>
      </c>
      <c r="D31" s="27">
        <v>0</v>
      </c>
      <c r="E31" s="27">
        <v>390</v>
      </c>
      <c r="F31" s="27">
        <v>-1000</v>
      </c>
      <c r="G31" s="27">
        <v>0</v>
      </c>
      <c r="H31" s="34">
        <v>0.69899999999999995</v>
      </c>
      <c r="I31" s="34">
        <v>0.69899999999999995</v>
      </c>
      <c r="J31" s="34">
        <v>0.4143</v>
      </c>
    </row>
    <row r="32" spans="2:10" x14ac:dyDescent="0.25">
      <c r="B32" s="27">
        <v>420</v>
      </c>
      <c r="C32" s="27">
        <v>0</v>
      </c>
      <c r="D32" s="27">
        <v>0</v>
      </c>
      <c r="E32" s="27">
        <v>420</v>
      </c>
      <c r="F32" s="27">
        <v>-1000</v>
      </c>
      <c r="G32" s="27">
        <v>0</v>
      </c>
      <c r="H32" s="34">
        <v>0.75280000000000002</v>
      </c>
      <c r="I32" s="34">
        <v>0.75280000000000002</v>
      </c>
      <c r="J32" s="34">
        <v>0.42399999999999999</v>
      </c>
    </row>
    <row r="33" spans="2:10" x14ac:dyDescent="0.25">
      <c r="B33" s="27">
        <v>450</v>
      </c>
      <c r="C33" s="27">
        <v>0</v>
      </c>
      <c r="D33" s="27">
        <v>0</v>
      </c>
      <c r="E33" s="27">
        <v>450</v>
      </c>
      <c r="F33" s="27">
        <v>-1000</v>
      </c>
      <c r="G33" s="27">
        <v>0</v>
      </c>
      <c r="H33" s="34">
        <v>0.80659999999999998</v>
      </c>
      <c r="I33" s="34">
        <v>0.80659999999999998</v>
      </c>
      <c r="J33" s="34">
        <v>0.43419999999999997</v>
      </c>
    </row>
    <row r="34" spans="2:10" x14ac:dyDescent="0.25">
      <c r="B34" s="27">
        <v>480</v>
      </c>
      <c r="C34" s="27">
        <v>0</v>
      </c>
      <c r="D34" s="27">
        <v>0</v>
      </c>
      <c r="E34" s="27">
        <v>480</v>
      </c>
      <c r="F34" s="27">
        <v>-1000</v>
      </c>
      <c r="G34" s="27">
        <v>0</v>
      </c>
      <c r="H34" s="34">
        <v>0.86029999999999995</v>
      </c>
      <c r="I34" s="34">
        <v>0.86029999999999995</v>
      </c>
      <c r="J34" s="34">
        <v>0.4451</v>
      </c>
    </row>
    <row r="35" spans="2:10" x14ac:dyDescent="0.25">
      <c r="B35" s="27">
        <v>510</v>
      </c>
      <c r="C35" s="27">
        <v>0</v>
      </c>
      <c r="D35" s="27">
        <v>0</v>
      </c>
      <c r="E35" s="27">
        <v>510</v>
      </c>
      <c r="F35" s="27">
        <v>-1000</v>
      </c>
      <c r="G35" s="27">
        <v>0</v>
      </c>
      <c r="H35" s="34">
        <v>0.91410000000000002</v>
      </c>
      <c r="I35" s="34">
        <v>0.91410000000000002</v>
      </c>
      <c r="J35" s="34">
        <v>0.45639999999999997</v>
      </c>
    </row>
    <row r="36" spans="2:10" x14ac:dyDescent="0.25">
      <c r="B36" s="27">
        <v>540</v>
      </c>
      <c r="C36" s="27">
        <v>0</v>
      </c>
      <c r="D36" s="27">
        <v>0</v>
      </c>
      <c r="E36" s="27">
        <v>540</v>
      </c>
      <c r="F36" s="27">
        <v>-1000</v>
      </c>
      <c r="G36" s="27">
        <v>0</v>
      </c>
      <c r="H36" s="34">
        <v>0.96789999999999998</v>
      </c>
      <c r="I36" s="34">
        <v>0.96789999999999998</v>
      </c>
      <c r="J36" s="34">
        <v>0.46829999999999999</v>
      </c>
    </row>
    <row r="37" spans="2:10" x14ac:dyDescent="0.25">
      <c r="B37" s="27">
        <v>570</v>
      </c>
      <c r="C37" s="27">
        <v>0</v>
      </c>
      <c r="D37" s="27">
        <v>0</v>
      </c>
      <c r="E37" s="27">
        <v>570</v>
      </c>
      <c r="F37" s="27">
        <v>-1000</v>
      </c>
      <c r="G37" s="27">
        <v>0</v>
      </c>
      <c r="H37" s="34">
        <v>1.0216000000000001</v>
      </c>
      <c r="I37" s="34">
        <v>1.0216000000000001</v>
      </c>
      <c r="J37" s="34">
        <v>0.48060000000000003</v>
      </c>
    </row>
    <row r="38" spans="2:10" x14ac:dyDescent="0.25">
      <c r="B38" s="27">
        <v>600</v>
      </c>
      <c r="C38" s="27">
        <v>0</v>
      </c>
      <c r="D38" s="27">
        <v>0</v>
      </c>
      <c r="E38" s="27">
        <v>600</v>
      </c>
      <c r="F38" s="27">
        <v>-1000</v>
      </c>
      <c r="G38" s="27">
        <v>0</v>
      </c>
      <c r="H38" s="34">
        <v>1.0753999999999999</v>
      </c>
      <c r="I38" s="34">
        <v>1.0753999999999999</v>
      </c>
      <c r="J38" s="34">
        <v>0.49349999999999999</v>
      </c>
    </row>
    <row r="39" spans="2:10" x14ac:dyDescent="0.25">
      <c r="B39" s="27">
        <v>630</v>
      </c>
      <c r="C39" s="27">
        <v>0</v>
      </c>
      <c r="D39" s="27">
        <v>0</v>
      </c>
      <c r="E39" s="27">
        <v>630</v>
      </c>
      <c r="F39" s="27">
        <v>-1000</v>
      </c>
      <c r="G39" s="27">
        <v>0</v>
      </c>
      <c r="H39" s="34">
        <v>1.1292</v>
      </c>
      <c r="I39" s="34">
        <v>1.1292</v>
      </c>
      <c r="J39" s="34">
        <v>0.50680000000000003</v>
      </c>
    </row>
    <row r="40" spans="2:10" x14ac:dyDescent="0.25">
      <c r="B40" s="27">
        <v>660</v>
      </c>
      <c r="C40" s="27">
        <v>0</v>
      </c>
      <c r="D40" s="27">
        <v>0</v>
      </c>
      <c r="E40" s="27">
        <v>660</v>
      </c>
      <c r="F40" s="27">
        <v>-1000</v>
      </c>
      <c r="G40" s="27">
        <v>0</v>
      </c>
      <c r="H40" s="34">
        <v>1.1830000000000001</v>
      </c>
      <c r="I40" s="34">
        <v>1.1830000000000001</v>
      </c>
      <c r="J40" s="34">
        <v>0.52049999999999996</v>
      </c>
    </row>
    <row r="41" spans="2:10" x14ac:dyDescent="0.25">
      <c r="B41" s="27">
        <v>690</v>
      </c>
      <c r="C41" s="27">
        <v>0</v>
      </c>
      <c r="D41" s="27">
        <v>0</v>
      </c>
      <c r="E41" s="27">
        <v>690</v>
      </c>
      <c r="F41" s="27">
        <v>-1000</v>
      </c>
      <c r="G41" s="27">
        <v>0</v>
      </c>
      <c r="H41" s="34">
        <v>1.2366999999999999</v>
      </c>
      <c r="I41" s="34">
        <v>1.2366999999999999</v>
      </c>
      <c r="J41" s="34">
        <v>0.53480000000000005</v>
      </c>
    </row>
    <row r="42" spans="2:10" x14ac:dyDescent="0.25">
      <c r="B42" s="27">
        <v>720</v>
      </c>
      <c r="C42" s="27">
        <v>0</v>
      </c>
      <c r="D42" s="27">
        <v>0</v>
      </c>
      <c r="E42" s="27">
        <v>720</v>
      </c>
      <c r="F42" s="27">
        <v>-1000</v>
      </c>
      <c r="G42" s="27">
        <v>0</v>
      </c>
      <c r="H42" s="34">
        <v>1.2905</v>
      </c>
      <c r="I42" s="34">
        <v>1.2905</v>
      </c>
      <c r="J42" s="34">
        <v>0.5494</v>
      </c>
    </row>
    <row r="43" spans="2:10" x14ac:dyDescent="0.25">
      <c r="B43" s="27">
        <v>750</v>
      </c>
      <c r="C43" s="27">
        <v>0</v>
      </c>
      <c r="D43" s="27">
        <v>0</v>
      </c>
      <c r="E43" s="27">
        <v>750</v>
      </c>
      <c r="F43" s="27">
        <v>-1000</v>
      </c>
      <c r="G43" s="27">
        <v>0</v>
      </c>
      <c r="H43" s="34">
        <v>1.3443000000000001</v>
      </c>
      <c r="I43" s="34">
        <v>1.3443000000000001</v>
      </c>
      <c r="J43" s="34">
        <v>0.5645</v>
      </c>
    </row>
    <row r="44" spans="2:10" x14ac:dyDescent="0.25">
      <c r="B44" s="27">
        <v>780</v>
      </c>
      <c r="C44" s="27">
        <v>0</v>
      </c>
      <c r="D44" s="27">
        <v>0</v>
      </c>
      <c r="E44" s="27">
        <v>780</v>
      </c>
      <c r="F44" s="27">
        <v>-1000</v>
      </c>
      <c r="G44" s="27">
        <v>0</v>
      </c>
      <c r="H44" s="34">
        <v>1.3979999999999999</v>
      </c>
      <c r="I44" s="34">
        <v>1.3979999999999999</v>
      </c>
      <c r="J44" s="34">
        <v>0.57999999999999996</v>
      </c>
    </row>
    <row r="45" spans="2:10" x14ac:dyDescent="0.25">
      <c r="B45" s="27">
        <v>810</v>
      </c>
      <c r="C45" s="27">
        <v>0</v>
      </c>
      <c r="D45" s="27">
        <v>0</v>
      </c>
      <c r="E45" s="27">
        <v>810</v>
      </c>
      <c r="F45" s="27">
        <v>-1000</v>
      </c>
      <c r="G45" s="27">
        <v>0</v>
      </c>
      <c r="H45" s="34">
        <v>1.4518</v>
      </c>
      <c r="I45" s="34">
        <v>1.4518</v>
      </c>
      <c r="J45" s="34">
        <v>0.59599999999999997</v>
      </c>
    </row>
    <row r="46" spans="2:10" x14ac:dyDescent="0.25">
      <c r="B46" s="27">
        <v>840</v>
      </c>
      <c r="C46" s="27">
        <v>0</v>
      </c>
      <c r="D46" s="27">
        <v>0</v>
      </c>
      <c r="E46" s="27">
        <v>840</v>
      </c>
      <c r="F46" s="27">
        <v>-1000</v>
      </c>
      <c r="G46" s="27">
        <v>0</v>
      </c>
      <c r="H46" s="34">
        <v>1.5056</v>
      </c>
      <c r="I46" s="34">
        <v>1.5056</v>
      </c>
      <c r="J46" s="34">
        <v>0.61229999999999996</v>
      </c>
    </row>
    <row r="47" spans="2:10" x14ac:dyDescent="0.25">
      <c r="B47" s="27">
        <v>870</v>
      </c>
      <c r="C47" s="27">
        <v>0</v>
      </c>
      <c r="D47" s="27">
        <v>0</v>
      </c>
      <c r="E47" s="27">
        <v>870</v>
      </c>
      <c r="F47" s="27">
        <v>-1000</v>
      </c>
      <c r="G47" s="27">
        <v>0</v>
      </c>
      <c r="H47" s="34">
        <v>1.5593999999999999</v>
      </c>
      <c r="I47" s="34">
        <v>1.5593999999999999</v>
      </c>
      <c r="J47" s="34">
        <v>0.629</v>
      </c>
    </row>
    <row r="48" spans="2:10" x14ac:dyDescent="0.25">
      <c r="B48" s="27">
        <v>900</v>
      </c>
      <c r="C48" s="27">
        <v>0</v>
      </c>
      <c r="D48" s="27">
        <v>0</v>
      </c>
      <c r="E48" s="27">
        <v>900</v>
      </c>
      <c r="F48" s="27">
        <v>-1000</v>
      </c>
      <c r="G48" s="27">
        <v>0</v>
      </c>
      <c r="H48" s="34">
        <v>1.6131</v>
      </c>
      <c r="I48" s="34">
        <v>1.6131</v>
      </c>
      <c r="J48" s="34">
        <v>0.6462</v>
      </c>
    </row>
    <row r="49" spans="2:10" x14ac:dyDescent="0.25">
      <c r="B49" s="27">
        <v>930</v>
      </c>
      <c r="C49" s="27">
        <v>0</v>
      </c>
      <c r="D49" s="27">
        <v>0</v>
      </c>
      <c r="E49" s="27">
        <v>930</v>
      </c>
      <c r="F49" s="27">
        <v>-1000</v>
      </c>
      <c r="G49" s="27">
        <v>0</v>
      </c>
      <c r="H49" s="34">
        <v>1.6669</v>
      </c>
      <c r="I49" s="34">
        <v>1.6669</v>
      </c>
      <c r="J49" s="34">
        <v>0.66369999999999996</v>
      </c>
    </row>
    <row r="50" spans="2:10" x14ac:dyDescent="0.25">
      <c r="B50" s="27">
        <v>960</v>
      </c>
      <c r="C50" s="27">
        <v>0</v>
      </c>
      <c r="D50" s="27">
        <v>0</v>
      </c>
      <c r="E50" s="27">
        <v>960</v>
      </c>
      <c r="F50" s="27">
        <v>-1000</v>
      </c>
      <c r="G50" s="27">
        <v>0</v>
      </c>
      <c r="H50" s="34">
        <v>1.7206999999999999</v>
      </c>
      <c r="I50" s="34">
        <v>1.7206999999999999</v>
      </c>
      <c r="J50" s="34">
        <v>0.68159999999999998</v>
      </c>
    </row>
    <row r="51" spans="2:10" x14ac:dyDescent="0.25">
      <c r="B51" s="27">
        <v>990</v>
      </c>
      <c r="C51" s="27">
        <v>0</v>
      </c>
      <c r="D51" s="27">
        <v>0</v>
      </c>
      <c r="E51" s="27">
        <v>990</v>
      </c>
      <c r="F51" s="27">
        <v>-1000</v>
      </c>
      <c r="G51" s="27">
        <v>0</v>
      </c>
      <c r="H51" s="34">
        <v>1.7744</v>
      </c>
      <c r="I51" s="34">
        <v>1.7744</v>
      </c>
      <c r="J51" s="34">
        <v>0.69989999999999997</v>
      </c>
    </row>
    <row r="52" spans="2:10" x14ac:dyDescent="0.25">
      <c r="B52" s="27">
        <v>1020</v>
      </c>
      <c r="C52" s="27">
        <v>0</v>
      </c>
      <c r="D52" s="27">
        <v>0</v>
      </c>
      <c r="E52" s="27">
        <v>1020</v>
      </c>
      <c r="F52" s="27">
        <v>-1000</v>
      </c>
      <c r="G52" s="27">
        <v>0</v>
      </c>
      <c r="H52" s="34">
        <v>1.8282</v>
      </c>
      <c r="I52" s="34">
        <v>1.8282</v>
      </c>
      <c r="J52" s="34">
        <v>0.71860000000000002</v>
      </c>
    </row>
    <row r="53" spans="2:10" x14ac:dyDescent="0.25">
      <c r="B53" s="27">
        <v>1050</v>
      </c>
      <c r="C53" s="27">
        <v>0</v>
      </c>
      <c r="D53" s="27">
        <v>0</v>
      </c>
      <c r="E53" s="27">
        <v>1050</v>
      </c>
      <c r="F53" s="27">
        <v>-1000</v>
      </c>
      <c r="G53" s="27">
        <v>0</v>
      </c>
      <c r="H53" s="34">
        <v>1.8819999999999999</v>
      </c>
      <c r="I53" s="34">
        <v>1.8819999999999999</v>
      </c>
      <c r="J53" s="34">
        <v>0.73770000000000002</v>
      </c>
    </row>
    <row r="54" spans="2:10" x14ac:dyDescent="0.25">
      <c r="B54" s="27">
        <v>1080</v>
      </c>
      <c r="C54" s="27">
        <v>0</v>
      </c>
      <c r="D54" s="27">
        <v>0</v>
      </c>
      <c r="E54" s="27">
        <v>1080</v>
      </c>
      <c r="F54" s="27">
        <v>-1000</v>
      </c>
      <c r="G54" s="27">
        <v>0</v>
      </c>
      <c r="H54" s="34">
        <v>1.9357</v>
      </c>
      <c r="I54" s="34">
        <v>1.9357</v>
      </c>
      <c r="J54" s="34">
        <v>0.75719999999999998</v>
      </c>
    </row>
    <row r="55" spans="2:10" x14ac:dyDescent="0.25">
      <c r="B55" s="27">
        <v>1110</v>
      </c>
      <c r="C55" s="27">
        <v>0</v>
      </c>
      <c r="D55" s="27">
        <v>0</v>
      </c>
      <c r="E55" s="27">
        <v>1110</v>
      </c>
      <c r="F55" s="27">
        <v>-1000</v>
      </c>
      <c r="G55" s="27">
        <v>0</v>
      </c>
      <c r="H55" s="34">
        <v>1.9895</v>
      </c>
      <c r="I55" s="34">
        <v>1.9895</v>
      </c>
      <c r="J55" s="34">
        <v>0.77700000000000002</v>
      </c>
    </row>
    <row r="56" spans="2:10" x14ac:dyDescent="0.25">
      <c r="B56" s="27">
        <v>1140</v>
      </c>
      <c r="C56" s="27">
        <v>0</v>
      </c>
      <c r="D56" s="27">
        <v>0</v>
      </c>
      <c r="E56" s="27">
        <v>1140</v>
      </c>
      <c r="F56" s="27">
        <v>-1000</v>
      </c>
      <c r="G56" s="27">
        <v>0</v>
      </c>
      <c r="H56" s="34">
        <v>2.0432999999999999</v>
      </c>
      <c r="I56" s="34">
        <v>2.0432999999999999</v>
      </c>
      <c r="J56" s="34">
        <v>0.79730000000000001</v>
      </c>
    </row>
    <row r="57" spans="2:10" x14ac:dyDescent="0.25">
      <c r="B57" s="27">
        <v>1170</v>
      </c>
      <c r="C57" s="27">
        <v>0</v>
      </c>
      <c r="D57" s="27">
        <v>0</v>
      </c>
      <c r="E57" s="27">
        <v>1170</v>
      </c>
      <c r="F57" s="27">
        <v>-1000</v>
      </c>
      <c r="G57" s="27">
        <v>0</v>
      </c>
      <c r="H57" s="34">
        <v>2.0971000000000002</v>
      </c>
      <c r="I57" s="34">
        <v>2.0971000000000002</v>
      </c>
      <c r="J57" s="34">
        <v>0.81789999999999996</v>
      </c>
    </row>
    <row r="58" spans="2:10" x14ac:dyDescent="0.25">
      <c r="B58" s="27">
        <v>1200</v>
      </c>
      <c r="C58" s="27">
        <v>0</v>
      </c>
      <c r="D58" s="27">
        <v>0</v>
      </c>
      <c r="E58" s="27">
        <v>1200</v>
      </c>
      <c r="F58" s="27">
        <v>-1000</v>
      </c>
      <c r="G58" s="27">
        <v>0</v>
      </c>
      <c r="H58" s="34">
        <v>2.1507999999999998</v>
      </c>
      <c r="I58" s="34">
        <v>2.1507999999999998</v>
      </c>
      <c r="J58" s="34">
        <v>0.83889999999999998</v>
      </c>
    </row>
    <row r="59" spans="2:10" x14ac:dyDescent="0.25">
      <c r="B59" s="27">
        <v>1230</v>
      </c>
      <c r="C59" s="27">
        <v>0</v>
      </c>
      <c r="D59" s="27">
        <v>0</v>
      </c>
      <c r="E59" s="27">
        <v>1230</v>
      </c>
      <c r="F59" s="27">
        <v>-1000</v>
      </c>
      <c r="G59" s="27">
        <v>0</v>
      </c>
      <c r="H59" s="34">
        <v>2.2046000000000001</v>
      </c>
      <c r="I59" s="34">
        <v>2.2046000000000001</v>
      </c>
      <c r="J59" s="34">
        <v>0.86019999999999996</v>
      </c>
    </row>
    <row r="60" spans="2:10" x14ac:dyDescent="0.25">
      <c r="B60" s="27">
        <v>1260</v>
      </c>
      <c r="C60" s="27">
        <v>0</v>
      </c>
      <c r="D60" s="27">
        <v>0</v>
      </c>
      <c r="E60" s="27">
        <v>1260</v>
      </c>
      <c r="F60" s="27">
        <v>-1000</v>
      </c>
      <c r="G60" s="27">
        <v>0</v>
      </c>
      <c r="H60" s="34">
        <v>2.2584</v>
      </c>
      <c r="I60" s="34">
        <v>2.2584</v>
      </c>
      <c r="J60" s="34">
        <v>0.88200000000000001</v>
      </c>
    </row>
    <row r="61" spans="2:10" x14ac:dyDescent="0.25">
      <c r="B61" s="27">
        <v>1290</v>
      </c>
      <c r="C61" s="27">
        <v>0</v>
      </c>
      <c r="D61" s="27">
        <v>0</v>
      </c>
      <c r="E61" s="27">
        <v>1290</v>
      </c>
      <c r="F61" s="27">
        <v>-1000</v>
      </c>
      <c r="G61" s="27">
        <v>0</v>
      </c>
      <c r="H61" s="34">
        <v>2.3121</v>
      </c>
      <c r="I61" s="34">
        <v>2.3121</v>
      </c>
      <c r="J61" s="34">
        <v>0.90410000000000001</v>
      </c>
    </row>
    <row r="62" spans="2:10" x14ac:dyDescent="0.25">
      <c r="B62" s="27">
        <v>1320</v>
      </c>
      <c r="C62" s="27">
        <v>0</v>
      </c>
      <c r="D62" s="27">
        <v>0</v>
      </c>
      <c r="E62" s="27">
        <v>1320</v>
      </c>
      <c r="F62" s="27">
        <v>-1000</v>
      </c>
      <c r="G62" s="27">
        <v>0</v>
      </c>
      <c r="H62" s="34">
        <v>2.3658999999999999</v>
      </c>
      <c r="I62" s="34">
        <v>2.3658999999999999</v>
      </c>
      <c r="J62" s="34">
        <v>0.92659999999999998</v>
      </c>
    </row>
    <row r="63" spans="2:10" x14ac:dyDescent="0.25">
      <c r="B63" s="27">
        <v>1350</v>
      </c>
      <c r="C63" s="27">
        <v>0</v>
      </c>
      <c r="D63" s="27">
        <v>0</v>
      </c>
      <c r="E63" s="27">
        <v>1350</v>
      </c>
      <c r="F63" s="27">
        <v>-1000</v>
      </c>
      <c r="G63" s="27">
        <v>0</v>
      </c>
      <c r="H63" s="34">
        <v>2.4197000000000002</v>
      </c>
      <c r="I63" s="34">
        <v>2.4197000000000002</v>
      </c>
      <c r="J63" s="34">
        <v>0.94950000000000001</v>
      </c>
    </row>
    <row r="64" spans="2:10" x14ac:dyDescent="0.25">
      <c r="B64" s="27">
        <v>1380</v>
      </c>
      <c r="C64" s="27">
        <v>0</v>
      </c>
      <c r="D64" s="27">
        <v>0</v>
      </c>
      <c r="E64" s="27">
        <v>1380</v>
      </c>
      <c r="F64" s="27">
        <v>-1000</v>
      </c>
      <c r="G64" s="27">
        <v>0</v>
      </c>
      <c r="H64" s="34">
        <v>2.4735</v>
      </c>
      <c r="I64" s="34">
        <v>2.4735</v>
      </c>
      <c r="J64" s="34">
        <v>0.9728</v>
      </c>
    </row>
    <row r="65" spans="2:10" x14ac:dyDescent="0.25">
      <c r="B65" s="27">
        <v>1410</v>
      </c>
      <c r="C65" s="27">
        <v>0</v>
      </c>
      <c r="D65" s="27">
        <v>0</v>
      </c>
      <c r="E65" s="27">
        <v>1410</v>
      </c>
      <c r="F65" s="27">
        <v>-1000</v>
      </c>
      <c r="G65" s="27">
        <v>0</v>
      </c>
      <c r="H65" s="34">
        <v>2.5272000000000001</v>
      </c>
      <c r="I65" s="34">
        <v>2.5272000000000001</v>
      </c>
      <c r="J65" s="34">
        <v>0.99650000000000005</v>
      </c>
    </row>
    <row r="66" spans="2:10" x14ac:dyDescent="0.25">
      <c r="B66" s="27">
        <v>1440</v>
      </c>
      <c r="C66" s="27">
        <v>0</v>
      </c>
      <c r="D66" s="27">
        <v>0</v>
      </c>
      <c r="E66" s="27">
        <v>1440</v>
      </c>
      <c r="F66" s="27">
        <v>-1000</v>
      </c>
      <c r="G66" s="27">
        <v>0</v>
      </c>
      <c r="H66" s="34">
        <v>2.581</v>
      </c>
      <c r="I66" s="34">
        <v>2.581</v>
      </c>
      <c r="J66" s="34">
        <v>1.0205</v>
      </c>
    </row>
    <row r="67" spans="2:10" x14ac:dyDescent="0.25">
      <c r="B67" s="27">
        <v>1470</v>
      </c>
      <c r="C67" s="27">
        <v>0</v>
      </c>
      <c r="D67" s="27">
        <v>0</v>
      </c>
      <c r="E67" s="27">
        <v>1470</v>
      </c>
      <c r="F67" s="27">
        <v>-1000</v>
      </c>
      <c r="G67" s="27">
        <v>0</v>
      </c>
      <c r="H67" s="34">
        <v>2.6347999999999998</v>
      </c>
      <c r="I67" s="34">
        <v>2.6347999999999998</v>
      </c>
      <c r="J67" s="34">
        <v>1.0449999999999999</v>
      </c>
    </row>
    <row r="68" spans="2:10" x14ac:dyDescent="0.25">
      <c r="B68" s="27">
        <v>1500</v>
      </c>
      <c r="C68" s="27">
        <v>0</v>
      </c>
      <c r="D68" s="27">
        <v>0</v>
      </c>
      <c r="E68" s="27">
        <v>1500</v>
      </c>
      <c r="F68" s="27">
        <v>-1000</v>
      </c>
      <c r="G68" s="27">
        <v>0</v>
      </c>
      <c r="H68" s="34">
        <v>2.6884999999999999</v>
      </c>
      <c r="I68" s="34">
        <v>2.6884999999999999</v>
      </c>
      <c r="J68" s="34">
        <v>1.0698000000000001</v>
      </c>
    </row>
    <row r="69" spans="2:10" x14ac:dyDescent="0.25">
      <c r="B69" s="27">
        <v>1530</v>
      </c>
      <c r="C69" s="27">
        <v>0</v>
      </c>
      <c r="D69" s="27">
        <v>0</v>
      </c>
      <c r="E69" s="27">
        <v>1530</v>
      </c>
      <c r="F69" s="27">
        <v>-1000</v>
      </c>
      <c r="G69" s="27">
        <v>0</v>
      </c>
      <c r="H69" s="34">
        <v>2.7423000000000002</v>
      </c>
      <c r="I69" s="34">
        <v>2.7423000000000002</v>
      </c>
      <c r="J69" s="34">
        <v>1.095</v>
      </c>
    </row>
    <row r="70" spans="2:10" x14ac:dyDescent="0.25">
      <c r="B70" s="27">
        <v>1560</v>
      </c>
      <c r="C70" s="27">
        <v>0</v>
      </c>
      <c r="D70" s="27">
        <v>0</v>
      </c>
      <c r="E70" s="27">
        <v>1560</v>
      </c>
      <c r="F70" s="27">
        <v>-1000</v>
      </c>
      <c r="G70" s="27">
        <v>0</v>
      </c>
      <c r="H70" s="34">
        <v>2.7961</v>
      </c>
      <c r="I70" s="34">
        <v>2.7961</v>
      </c>
      <c r="J70" s="34">
        <v>1.1206</v>
      </c>
    </row>
    <row r="71" spans="2:10" x14ac:dyDescent="0.25">
      <c r="B71" s="27">
        <v>1590</v>
      </c>
      <c r="C71" s="27">
        <v>0</v>
      </c>
      <c r="D71" s="27">
        <v>0</v>
      </c>
      <c r="E71" s="27">
        <v>1590</v>
      </c>
      <c r="F71" s="27">
        <v>-1000</v>
      </c>
      <c r="G71" s="27">
        <v>0</v>
      </c>
      <c r="H71" s="34">
        <v>2.8498000000000001</v>
      </c>
      <c r="I71" s="34">
        <v>2.8498000000000001</v>
      </c>
      <c r="J71" s="34">
        <v>1.1466000000000001</v>
      </c>
    </row>
    <row r="72" spans="2:10" x14ac:dyDescent="0.25">
      <c r="B72" s="27">
        <v>1620</v>
      </c>
      <c r="C72" s="27">
        <v>0</v>
      </c>
      <c r="D72" s="27">
        <v>0</v>
      </c>
      <c r="E72" s="27">
        <v>1620</v>
      </c>
      <c r="F72" s="27">
        <v>-1000</v>
      </c>
      <c r="G72" s="27">
        <v>0</v>
      </c>
      <c r="H72" s="34">
        <v>2.9036</v>
      </c>
      <c r="I72" s="34">
        <v>2.9036</v>
      </c>
      <c r="J72" s="34">
        <v>1.173</v>
      </c>
    </row>
    <row r="73" spans="2:10" x14ac:dyDescent="0.25">
      <c r="B73" s="27">
        <v>1650</v>
      </c>
      <c r="C73" s="27">
        <v>0</v>
      </c>
      <c r="D73" s="27">
        <v>0</v>
      </c>
      <c r="E73" s="27">
        <v>1650</v>
      </c>
      <c r="F73" s="27">
        <v>-1000</v>
      </c>
      <c r="G73" s="27">
        <v>0</v>
      </c>
      <c r="H73" s="34">
        <v>2.9573999999999998</v>
      </c>
      <c r="I73" s="34">
        <v>2.9573999999999998</v>
      </c>
      <c r="J73" s="34">
        <v>1.1998</v>
      </c>
    </row>
    <row r="74" spans="2:10" x14ac:dyDescent="0.25">
      <c r="B74" s="27">
        <v>1680</v>
      </c>
      <c r="C74" s="27">
        <v>0</v>
      </c>
      <c r="D74" s="27">
        <v>0</v>
      </c>
      <c r="E74" s="27">
        <v>1680</v>
      </c>
      <c r="F74" s="27">
        <v>-1000</v>
      </c>
      <c r="G74" s="27">
        <v>0</v>
      </c>
      <c r="H74" s="34">
        <v>3.0112000000000001</v>
      </c>
      <c r="I74" s="34">
        <v>3.0112000000000001</v>
      </c>
      <c r="J74" s="34">
        <v>1.2270000000000001</v>
      </c>
    </row>
    <row r="75" spans="2:10" x14ac:dyDescent="0.25">
      <c r="B75" s="27">
        <v>1710</v>
      </c>
      <c r="C75" s="27">
        <v>0</v>
      </c>
      <c r="D75" s="27">
        <v>0</v>
      </c>
      <c r="E75" s="27">
        <v>1710</v>
      </c>
      <c r="F75" s="27">
        <v>-1000</v>
      </c>
      <c r="G75" s="27">
        <v>0</v>
      </c>
      <c r="H75" s="34">
        <v>3.0649000000000002</v>
      </c>
      <c r="I75" s="34">
        <v>3.0649000000000002</v>
      </c>
      <c r="J75" s="34">
        <v>1.2544999999999999</v>
      </c>
    </row>
    <row r="76" spans="2:10" x14ac:dyDescent="0.25">
      <c r="B76" s="27">
        <v>1740</v>
      </c>
      <c r="C76" s="27">
        <v>0</v>
      </c>
      <c r="D76" s="27">
        <v>0</v>
      </c>
      <c r="E76" s="27">
        <v>1740</v>
      </c>
      <c r="F76" s="27">
        <v>-1000</v>
      </c>
      <c r="G76" s="27">
        <v>0</v>
      </c>
      <c r="H76" s="34">
        <v>3.1187</v>
      </c>
      <c r="I76" s="34">
        <v>3.1187</v>
      </c>
      <c r="J76" s="34">
        <v>1.2825</v>
      </c>
    </row>
    <row r="77" spans="2:10" x14ac:dyDescent="0.25">
      <c r="B77" s="27">
        <v>1770</v>
      </c>
      <c r="C77" s="27">
        <v>0</v>
      </c>
      <c r="D77" s="27">
        <v>0</v>
      </c>
      <c r="E77" s="27">
        <v>1770</v>
      </c>
      <c r="F77" s="27">
        <v>-1000</v>
      </c>
      <c r="G77" s="27">
        <v>0</v>
      </c>
      <c r="H77" s="34">
        <v>3.1724999999999999</v>
      </c>
      <c r="I77" s="34">
        <v>3.1724999999999999</v>
      </c>
      <c r="J77" s="34">
        <v>1.3109</v>
      </c>
    </row>
    <row r="78" spans="2:10" x14ac:dyDescent="0.25">
      <c r="B78" s="27">
        <v>1800</v>
      </c>
      <c r="C78" s="27">
        <v>0</v>
      </c>
      <c r="D78" s="27">
        <v>0</v>
      </c>
      <c r="E78" s="27">
        <v>1800</v>
      </c>
      <c r="F78" s="27">
        <v>-1000</v>
      </c>
      <c r="G78" s="27">
        <v>0</v>
      </c>
      <c r="H78" s="34">
        <v>3.2262</v>
      </c>
      <c r="I78" s="34">
        <v>3.2262</v>
      </c>
      <c r="J78" s="34">
        <v>1.3396999999999999</v>
      </c>
    </row>
    <row r="79" spans="2:10" x14ac:dyDescent="0.25">
      <c r="B79" s="27">
        <v>1830</v>
      </c>
      <c r="C79" s="27">
        <v>0</v>
      </c>
      <c r="D79" s="27">
        <v>0</v>
      </c>
      <c r="E79" s="27">
        <v>1830</v>
      </c>
      <c r="F79" s="27">
        <v>-1000</v>
      </c>
      <c r="G79" s="27">
        <v>0</v>
      </c>
      <c r="H79" s="34">
        <v>3.28</v>
      </c>
      <c r="I79" s="34">
        <v>3.28</v>
      </c>
      <c r="J79" s="34">
        <v>1.3688</v>
      </c>
    </row>
    <row r="80" spans="2:10" x14ac:dyDescent="0.25">
      <c r="B80" s="27">
        <v>1860</v>
      </c>
      <c r="C80" s="27">
        <v>0</v>
      </c>
      <c r="D80" s="27">
        <v>0</v>
      </c>
      <c r="E80" s="27">
        <v>1860</v>
      </c>
      <c r="F80" s="27">
        <v>-1000</v>
      </c>
      <c r="G80" s="27">
        <v>0</v>
      </c>
      <c r="H80" s="34">
        <v>3.3338000000000001</v>
      </c>
      <c r="I80" s="34">
        <v>3.3338000000000001</v>
      </c>
      <c r="J80" s="34">
        <v>1.3984000000000001</v>
      </c>
    </row>
    <row r="81" spans="2:10" x14ac:dyDescent="0.25">
      <c r="B81" s="27">
        <v>1890</v>
      </c>
      <c r="C81" s="27">
        <v>0</v>
      </c>
      <c r="D81" s="27">
        <v>0</v>
      </c>
      <c r="E81" s="27">
        <v>1890</v>
      </c>
      <c r="F81" s="27">
        <v>-1000</v>
      </c>
      <c r="G81" s="27">
        <v>0</v>
      </c>
      <c r="H81" s="34">
        <v>3.3875999999999999</v>
      </c>
      <c r="I81" s="34">
        <v>3.3875999999999999</v>
      </c>
      <c r="J81" s="34">
        <v>1.4283999999999999</v>
      </c>
    </row>
    <row r="82" spans="2:10" x14ac:dyDescent="0.25">
      <c r="B82" s="27">
        <v>1920</v>
      </c>
      <c r="C82" s="27">
        <v>0</v>
      </c>
      <c r="D82" s="27">
        <v>0</v>
      </c>
      <c r="E82" s="27">
        <v>1920</v>
      </c>
      <c r="F82" s="27">
        <v>-1000</v>
      </c>
      <c r="G82" s="27">
        <v>0</v>
      </c>
      <c r="H82" s="34">
        <v>3.4413</v>
      </c>
      <c r="I82" s="34">
        <v>3.4413</v>
      </c>
      <c r="J82" s="34">
        <v>1.4587000000000001</v>
      </c>
    </row>
    <row r="83" spans="2:10" x14ac:dyDescent="0.25">
      <c r="B83" s="27">
        <v>1950</v>
      </c>
      <c r="C83" s="27">
        <v>0</v>
      </c>
      <c r="D83" s="27">
        <v>0</v>
      </c>
      <c r="E83" s="27">
        <v>1950</v>
      </c>
      <c r="F83" s="27">
        <v>-1000</v>
      </c>
      <c r="G83" s="27">
        <v>0</v>
      </c>
      <c r="H83" s="34">
        <v>3.4950999999999999</v>
      </c>
      <c r="I83" s="34">
        <v>3.4950999999999999</v>
      </c>
      <c r="J83" s="34">
        <v>1.4895</v>
      </c>
    </row>
    <row r="84" spans="2:10" x14ac:dyDescent="0.25">
      <c r="B84" s="27">
        <v>1980</v>
      </c>
      <c r="C84" s="27">
        <v>0</v>
      </c>
      <c r="D84" s="27">
        <v>0</v>
      </c>
      <c r="E84" s="27">
        <v>1980</v>
      </c>
      <c r="F84" s="27">
        <v>-1000</v>
      </c>
      <c r="G84" s="27">
        <v>0</v>
      </c>
      <c r="H84" s="34">
        <v>3.5489000000000002</v>
      </c>
      <c r="I84" s="34">
        <v>3.5489000000000002</v>
      </c>
      <c r="J84" s="34">
        <v>1.5206999999999999</v>
      </c>
    </row>
    <row r="85" spans="2:10" x14ac:dyDescent="0.25">
      <c r="B85" s="27">
        <v>2010</v>
      </c>
      <c r="C85" s="27">
        <v>0</v>
      </c>
      <c r="D85" s="27">
        <v>0</v>
      </c>
      <c r="E85" s="27">
        <v>2010</v>
      </c>
      <c r="F85" s="27">
        <v>-1000</v>
      </c>
      <c r="G85" s="27">
        <v>0</v>
      </c>
      <c r="H85" s="34">
        <v>3.6025999999999998</v>
      </c>
      <c r="I85" s="34">
        <v>3.6025999999999998</v>
      </c>
      <c r="J85" s="34">
        <v>1.5523</v>
      </c>
    </row>
    <row r="86" spans="2:10" x14ac:dyDescent="0.25">
      <c r="B86" s="27">
        <v>2040</v>
      </c>
      <c r="C86" s="27">
        <v>0</v>
      </c>
      <c r="D86" s="27">
        <v>0</v>
      </c>
      <c r="E86" s="27">
        <v>2040</v>
      </c>
      <c r="F86" s="27">
        <v>-1000</v>
      </c>
      <c r="G86" s="27">
        <v>0</v>
      </c>
      <c r="H86" s="34">
        <v>3.6564000000000001</v>
      </c>
      <c r="I86" s="34">
        <v>3.6564000000000001</v>
      </c>
      <c r="J86" s="34">
        <v>1.5843</v>
      </c>
    </row>
    <row r="87" spans="2:10" x14ac:dyDescent="0.25">
      <c r="B87" s="27">
        <v>2070</v>
      </c>
      <c r="C87" s="27">
        <v>0</v>
      </c>
      <c r="D87" s="27">
        <v>0</v>
      </c>
      <c r="E87" s="27">
        <v>2070</v>
      </c>
      <c r="F87" s="27">
        <v>-1000</v>
      </c>
      <c r="G87" s="27">
        <v>0</v>
      </c>
      <c r="H87" s="34">
        <v>3.7101999999999999</v>
      </c>
      <c r="I87" s="34">
        <v>3.7101999999999999</v>
      </c>
      <c r="J87" s="34">
        <v>1.6167</v>
      </c>
    </row>
    <row r="88" spans="2:10" x14ac:dyDescent="0.25">
      <c r="B88" s="27">
        <v>2100</v>
      </c>
      <c r="C88" s="27">
        <v>0</v>
      </c>
      <c r="D88" s="27">
        <v>0</v>
      </c>
      <c r="E88" s="27">
        <v>2100</v>
      </c>
      <c r="F88" s="27">
        <v>-1000</v>
      </c>
      <c r="G88" s="27">
        <v>0</v>
      </c>
      <c r="H88" s="34">
        <v>3.7639999999999998</v>
      </c>
      <c r="I88" s="34">
        <v>3.7639999999999998</v>
      </c>
      <c r="J88" s="34">
        <v>1.6495</v>
      </c>
    </row>
    <row r="89" spans="2:10" x14ac:dyDescent="0.25">
      <c r="B89" s="27">
        <v>2130</v>
      </c>
      <c r="C89" s="27">
        <v>0</v>
      </c>
      <c r="D89" s="27">
        <v>0</v>
      </c>
      <c r="E89" s="27">
        <v>2130</v>
      </c>
      <c r="F89" s="27">
        <v>-1000</v>
      </c>
      <c r="G89" s="27">
        <v>0</v>
      </c>
      <c r="H89" s="34">
        <v>3.8176999999999999</v>
      </c>
      <c r="I89" s="34">
        <v>3.8176999999999999</v>
      </c>
      <c r="J89" s="34">
        <v>1.6828000000000001</v>
      </c>
    </row>
    <row r="90" spans="2:10" x14ac:dyDescent="0.25">
      <c r="B90" s="27">
        <v>2160</v>
      </c>
      <c r="C90" s="27">
        <v>0</v>
      </c>
      <c r="D90" s="27">
        <v>0</v>
      </c>
      <c r="E90" s="27">
        <v>2160</v>
      </c>
      <c r="F90" s="27">
        <v>-1000</v>
      </c>
      <c r="G90" s="27">
        <v>0</v>
      </c>
      <c r="H90" s="34">
        <v>3.8715000000000002</v>
      </c>
      <c r="I90" s="34">
        <v>3.8715000000000002</v>
      </c>
      <c r="J90" s="34">
        <v>1.7163999999999999</v>
      </c>
    </row>
    <row r="91" spans="2:10" x14ac:dyDescent="0.25">
      <c r="B91" s="27">
        <v>2190</v>
      </c>
      <c r="C91" s="27">
        <v>0</v>
      </c>
      <c r="D91" s="27">
        <v>0</v>
      </c>
      <c r="E91" s="27">
        <v>2190</v>
      </c>
      <c r="F91" s="27">
        <v>-1000</v>
      </c>
      <c r="G91" s="27">
        <v>0</v>
      </c>
      <c r="H91" s="34">
        <v>3.9253</v>
      </c>
      <c r="I91" s="34">
        <v>3.9253</v>
      </c>
      <c r="J91" s="34">
        <v>1.7504999999999999</v>
      </c>
    </row>
    <row r="92" spans="2:10" x14ac:dyDescent="0.25">
      <c r="B92" s="27">
        <v>2200</v>
      </c>
      <c r="C92" s="27">
        <v>0</v>
      </c>
      <c r="D92" s="27">
        <v>0</v>
      </c>
      <c r="E92" s="27">
        <v>2200</v>
      </c>
      <c r="F92" s="27">
        <v>-1000</v>
      </c>
      <c r="G92" s="27">
        <v>0</v>
      </c>
      <c r="H92" s="34">
        <v>3.9432</v>
      </c>
      <c r="I92" s="34">
        <v>3.9432</v>
      </c>
      <c r="J92" s="34">
        <v>1.7619</v>
      </c>
    </row>
  </sheetData>
  <sheetProtection password="DD1B" sheet="1" objects="1" scenarios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04"/>
  <sheetViews>
    <sheetView workbookViewId="0"/>
  </sheetViews>
  <sheetFormatPr defaultRowHeight="15" x14ac:dyDescent="0.25"/>
  <sheetData>
    <row r="1" spans="1:15" x14ac:dyDescent="0.25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</row>
    <row r="2" spans="1:15" x14ac:dyDescent="0.25">
      <c r="A2" t="s">
        <v>77</v>
      </c>
    </row>
    <row r="3" spans="1:15" x14ac:dyDescent="0.25">
      <c r="A3" s="12" t="s">
        <v>81</v>
      </c>
      <c r="B3" s="12" t="s">
        <v>82</v>
      </c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t="s">
        <v>91</v>
      </c>
      <c r="L3" t="s">
        <v>92</v>
      </c>
      <c r="M3" s="25" t="s">
        <v>109</v>
      </c>
      <c r="N3" s="25"/>
      <c r="O3" s="25" t="s">
        <v>110</v>
      </c>
    </row>
    <row r="4" spans="1:15" x14ac:dyDescent="0.25">
      <c r="A4" s="12" t="s">
        <v>15</v>
      </c>
      <c r="B4" s="12" t="s">
        <v>93</v>
      </c>
      <c r="C4" s="12" t="s">
        <v>93</v>
      </c>
      <c r="D4" s="12" t="s">
        <v>93</v>
      </c>
      <c r="E4" s="12" t="s">
        <v>93</v>
      </c>
      <c r="F4" s="12" t="s">
        <v>93</v>
      </c>
      <c r="G4" s="12" t="s">
        <v>93</v>
      </c>
      <c r="H4" s="12" t="s">
        <v>93</v>
      </c>
      <c r="I4" s="12" t="s">
        <v>95</v>
      </c>
      <c r="J4" s="12" t="s">
        <v>93</v>
      </c>
      <c r="K4" t="s">
        <v>94</v>
      </c>
      <c r="L4" t="s">
        <v>94</v>
      </c>
      <c r="M4" s="25" t="s">
        <v>15</v>
      </c>
      <c r="N4" s="25"/>
      <c r="O4" s="25"/>
    </row>
    <row r="5" spans="1:15" x14ac:dyDescent="0.25">
      <c r="A5" s="37">
        <v>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-1000</v>
      </c>
      <c r="H5" s="27">
        <v>0</v>
      </c>
      <c r="I5" s="27">
        <v>180</v>
      </c>
      <c r="J5" s="27">
        <v>1000</v>
      </c>
      <c r="K5" s="34">
        <v>0</v>
      </c>
      <c r="L5" s="34">
        <v>0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570.82173553359166</v>
      </c>
    </row>
    <row r="6" spans="1:15" x14ac:dyDescent="0.25">
      <c r="A6" s="37">
        <v>1</v>
      </c>
      <c r="B6" s="27">
        <v>1</v>
      </c>
      <c r="C6" s="27">
        <v>0</v>
      </c>
      <c r="D6" s="27">
        <v>0</v>
      </c>
      <c r="E6" s="27">
        <v>1</v>
      </c>
      <c r="F6" s="27">
        <v>1</v>
      </c>
      <c r="G6" s="27">
        <v>-1000</v>
      </c>
      <c r="H6" s="27">
        <v>0</v>
      </c>
      <c r="I6" s="27">
        <v>180</v>
      </c>
      <c r="J6" s="27">
        <v>1000</v>
      </c>
      <c r="K6" s="34">
        <v>1.6999999999999999E-3</v>
      </c>
      <c r="L6" s="34">
        <v>1.8E-3</v>
      </c>
      <c r="M6" s="26">
        <f t="shared" si="0"/>
        <v>0.76196281621456874</v>
      </c>
      <c r="N6" s="27"/>
      <c r="O6" s="27">
        <f t="shared" si="1"/>
        <v>570.81473738780971</v>
      </c>
    </row>
    <row r="7" spans="1:15" x14ac:dyDescent="0.25">
      <c r="A7" s="37">
        <v>30</v>
      </c>
      <c r="B7" s="27">
        <v>30</v>
      </c>
      <c r="C7" s="27">
        <v>0</v>
      </c>
      <c r="D7" s="27">
        <v>0</v>
      </c>
      <c r="E7" s="27">
        <v>30</v>
      </c>
      <c r="F7" s="27">
        <v>30</v>
      </c>
      <c r="G7" s="27">
        <v>-1000</v>
      </c>
      <c r="H7" s="27">
        <v>0</v>
      </c>
      <c r="I7" s="27">
        <v>180</v>
      </c>
      <c r="J7" s="27">
        <v>1000</v>
      </c>
      <c r="K7" s="34">
        <v>5.3699999999999998E-2</v>
      </c>
      <c r="L7" s="34">
        <v>5.3800000000000001E-2</v>
      </c>
      <c r="M7" s="26">
        <f t="shared" si="0"/>
        <v>0.76196281621456874</v>
      </c>
      <c r="N7" s="27"/>
      <c r="O7" s="27">
        <f t="shared" si="1"/>
        <v>564.33735981552934</v>
      </c>
    </row>
    <row r="8" spans="1:15" x14ac:dyDescent="0.25">
      <c r="A8" s="37">
        <v>60</v>
      </c>
      <c r="B8" s="27">
        <v>60</v>
      </c>
      <c r="C8" s="27">
        <v>0</v>
      </c>
      <c r="D8" s="27">
        <v>0</v>
      </c>
      <c r="E8" s="27">
        <v>60</v>
      </c>
      <c r="F8" s="27">
        <v>60</v>
      </c>
      <c r="G8" s="27">
        <v>-1000</v>
      </c>
      <c r="H8" s="27">
        <v>0</v>
      </c>
      <c r="I8" s="27">
        <v>180</v>
      </c>
      <c r="J8" s="27">
        <v>1000</v>
      </c>
      <c r="K8" s="34">
        <v>0.1074</v>
      </c>
      <c r="L8" s="34">
        <v>0.1075</v>
      </c>
      <c r="M8" s="26">
        <f t="shared" si="0"/>
        <v>0.76196281621456874</v>
      </c>
      <c r="N8" s="27"/>
      <c r="O8" s="27">
        <f t="shared" si="1"/>
        <v>546.15611953229291</v>
      </c>
    </row>
    <row r="9" spans="1:15" x14ac:dyDescent="0.25">
      <c r="A9" s="37">
        <v>90</v>
      </c>
      <c r="B9" s="27">
        <v>90</v>
      </c>
      <c r="C9" s="27">
        <v>0</v>
      </c>
      <c r="D9" s="27">
        <v>0</v>
      </c>
      <c r="E9" s="27">
        <v>90</v>
      </c>
      <c r="F9" s="27">
        <v>90</v>
      </c>
      <c r="G9" s="27">
        <v>-1000</v>
      </c>
      <c r="H9" s="27">
        <v>0</v>
      </c>
      <c r="I9" s="27">
        <v>180</v>
      </c>
      <c r="J9" s="27">
        <v>1000</v>
      </c>
      <c r="K9" s="34">
        <v>0.16120000000000001</v>
      </c>
      <c r="L9" s="34">
        <v>0.1613</v>
      </c>
      <c r="M9" s="26">
        <f t="shared" si="0"/>
        <v>0.76196281621456874</v>
      </c>
      <c r="N9" s="27"/>
      <c r="O9" s="27">
        <f t="shared" si="1"/>
        <v>519.35555833467231</v>
      </c>
    </row>
    <row r="10" spans="1:15" x14ac:dyDescent="0.25">
      <c r="A10" s="37">
        <v>120</v>
      </c>
      <c r="B10" s="27">
        <v>120</v>
      </c>
      <c r="C10" s="27">
        <v>0</v>
      </c>
      <c r="D10" s="27">
        <v>0</v>
      </c>
      <c r="E10" s="27">
        <v>120</v>
      </c>
      <c r="F10" s="27">
        <v>120</v>
      </c>
      <c r="G10" s="27">
        <v>-1000</v>
      </c>
      <c r="H10" s="27">
        <v>0</v>
      </c>
      <c r="I10" s="27">
        <v>180</v>
      </c>
      <c r="J10" s="27">
        <v>1000</v>
      </c>
      <c r="K10" s="34">
        <v>0.215</v>
      </c>
      <c r="L10" s="34">
        <v>0.21510000000000001</v>
      </c>
      <c r="M10" s="26">
        <f t="shared" si="0"/>
        <v>0.76196281621456874</v>
      </c>
      <c r="N10" s="27"/>
      <c r="O10" s="27">
        <f t="shared" si="1"/>
        <v>487.69089755271511</v>
      </c>
    </row>
    <row r="11" spans="1:15" x14ac:dyDescent="0.25">
      <c r="A11" s="37">
        <v>150</v>
      </c>
      <c r="B11" s="27">
        <v>150</v>
      </c>
      <c r="C11" s="27">
        <v>0</v>
      </c>
      <c r="D11" s="27">
        <v>0</v>
      </c>
      <c r="E11" s="27">
        <v>150</v>
      </c>
      <c r="F11" s="27">
        <v>150</v>
      </c>
      <c r="G11" s="27">
        <v>-1000</v>
      </c>
      <c r="H11" s="27">
        <v>0</v>
      </c>
      <c r="I11" s="27">
        <v>180</v>
      </c>
      <c r="J11" s="27">
        <v>1000</v>
      </c>
      <c r="K11" s="34">
        <v>0.26879999999999998</v>
      </c>
      <c r="L11" s="34">
        <v>0.26889999999999997</v>
      </c>
      <c r="M11" s="26">
        <f t="shared" si="0"/>
        <v>0.76196281621456874</v>
      </c>
      <c r="N11" s="27"/>
      <c r="O11" s="27">
        <f t="shared" si="1"/>
        <v>454.37415527319115</v>
      </c>
    </row>
    <row r="12" spans="1:15" x14ac:dyDescent="0.25">
      <c r="A12" s="37">
        <v>180</v>
      </c>
      <c r="B12" s="27">
        <v>180</v>
      </c>
      <c r="C12" s="27">
        <v>0</v>
      </c>
      <c r="D12" s="27">
        <v>0</v>
      </c>
      <c r="E12" s="27">
        <v>180</v>
      </c>
      <c r="F12" s="27">
        <v>180</v>
      </c>
      <c r="G12" s="27">
        <v>-1000</v>
      </c>
      <c r="H12" s="27">
        <v>0</v>
      </c>
      <c r="I12" s="27">
        <v>180</v>
      </c>
      <c r="J12" s="27">
        <v>1000</v>
      </c>
      <c r="K12" s="34">
        <v>0.32250000000000001</v>
      </c>
      <c r="L12" s="34">
        <v>0.3226</v>
      </c>
      <c r="M12" s="26">
        <f t="shared" si="0"/>
        <v>0.76196281621456874</v>
      </c>
      <c r="N12" s="27"/>
      <c r="O12" s="27">
        <f t="shared" si="1"/>
        <v>421.69772497043402</v>
      </c>
    </row>
    <row r="13" spans="1:15" x14ac:dyDescent="0.25">
      <c r="A13" s="37">
        <v>210</v>
      </c>
      <c r="B13" s="27">
        <v>210</v>
      </c>
      <c r="C13" s="27">
        <v>0</v>
      </c>
      <c r="D13" s="27">
        <v>0</v>
      </c>
      <c r="E13" s="27">
        <v>210</v>
      </c>
      <c r="F13" s="27">
        <v>210</v>
      </c>
      <c r="G13" s="27">
        <v>-1000</v>
      </c>
      <c r="H13" s="27">
        <v>0</v>
      </c>
      <c r="I13" s="27">
        <v>180</v>
      </c>
      <c r="J13" s="27">
        <v>1000</v>
      </c>
      <c r="K13" s="34">
        <v>0.37630000000000002</v>
      </c>
      <c r="L13" s="34">
        <v>0.37640000000000001</v>
      </c>
      <c r="M13" s="26">
        <f t="shared" si="0"/>
        <v>0.76196281621456874</v>
      </c>
      <c r="N13" s="27"/>
      <c r="O13" s="27">
        <f t="shared" si="1"/>
        <v>390.83496299476076</v>
      </c>
    </row>
    <row r="14" spans="1:15" x14ac:dyDescent="0.25">
      <c r="A14" s="37">
        <v>240</v>
      </c>
      <c r="B14" s="27">
        <v>240</v>
      </c>
      <c r="C14" s="27">
        <v>0</v>
      </c>
      <c r="D14" s="27">
        <v>0</v>
      </c>
      <c r="E14" s="27">
        <v>240</v>
      </c>
      <c r="F14" s="27">
        <v>240</v>
      </c>
      <c r="G14" s="27">
        <v>-1000</v>
      </c>
      <c r="H14" s="27">
        <v>0</v>
      </c>
      <c r="I14" s="27">
        <v>180</v>
      </c>
      <c r="J14" s="27">
        <v>1000</v>
      </c>
      <c r="K14" s="34">
        <v>0.43009999999999998</v>
      </c>
      <c r="L14" s="34">
        <v>0.43020000000000003</v>
      </c>
      <c r="M14" s="26">
        <f t="shared" si="0"/>
        <v>0.76196281621456874</v>
      </c>
      <c r="N14" s="27"/>
      <c r="O14" s="27">
        <f t="shared" si="1"/>
        <v>362.45519676868093</v>
      </c>
    </row>
    <row r="15" spans="1:15" x14ac:dyDescent="0.25">
      <c r="A15" s="37">
        <v>270</v>
      </c>
      <c r="B15" s="27">
        <v>270</v>
      </c>
      <c r="C15" s="27">
        <v>0</v>
      </c>
      <c r="D15" s="27">
        <v>0</v>
      </c>
      <c r="E15" s="27">
        <v>270</v>
      </c>
      <c r="F15" s="27">
        <v>270</v>
      </c>
      <c r="G15" s="27">
        <v>-1000</v>
      </c>
      <c r="H15" s="27">
        <v>0</v>
      </c>
      <c r="I15" s="27">
        <v>180</v>
      </c>
      <c r="J15" s="27">
        <v>1000</v>
      </c>
      <c r="K15" s="34">
        <v>0.48380000000000001</v>
      </c>
      <c r="L15" s="34">
        <v>0.4839</v>
      </c>
      <c r="M15" s="26">
        <f t="shared" si="0"/>
        <v>0.76196281621456874</v>
      </c>
      <c r="N15" s="27"/>
      <c r="O15" s="27">
        <f t="shared" si="1"/>
        <v>336.77609728980411</v>
      </c>
    </row>
    <row r="16" spans="1:15" x14ac:dyDescent="0.25">
      <c r="A16" s="37">
        <v>300</v>
      </c>
      <c r="B16" s="27">
        <v>300</v>
      </c>
      <c r="C16" s="27">
        <v>0</v>
      </c>
      <c r="D16" s="27">
        <v>0</v>
      </c>
      <c r="E16" s="27">
        <v>300</v>
      </c>
      <c r="F16" s="27">
        <v>300</v>
      </c>
      <c r="G16" s="27">
        <v>-1000</v>
      </c>
      <c r="H16" s="27">
        <v>0</v>
      </c>
      <c r="I16" s="27">
        <v>180</v>
      </c>
      <c r="J16" s="27">
        <v>1000</v>
      </c>
      <c r="K16" s="34">
        <v>0.53759999999999997</v>
      </c>
      <c r="L16" s="34">
        <v>0.53769999999999996</v>
      </c>
      <c r="M16" s="26">
        <f t="shared" si="0"/>
        <v>0.76196281621456874</v>
      </c>
      <c r="N16" s="27"/>
      <c r="O16" s="27">
        <f t="shared" si="1"/>
        <v>313.63167894067067</v>
      </c>
    </row>
    <row r="17" spans="1:15" x14ac:dyDescent="0.25">
      <c r="A17" s="37">
        <v>330</v>
      </c>
      <c r="B17" s="27">
        <v>330</v>
      </c>
      <c r="C17" s="27">
        <v>0</v>
      </c>
      <c r="D17" s="27">
        <v>0</v>
      </c>
      <c r="E17" s="27">
        <v>330</v>
      </c>
      <c r="F17" s="27">
        <v>330</v>
      </c>
      <c r="G17" s="27">
        <v>-1000</v>
      </c>
      <c r="H17" s="27">
        <v>0</v>
      </c>
      <c r="I17" s="27">
        <v>180</v>
      </c>
      <c r="J17" s="27">
        <v>1000</v>
      </c>
      <c r="K17" s="34">
        <v>0.59140000000000004</v>
      </c>
      <c r="L17" s="34">
        <v>0.59150000000000003</v>
      </c>
      <c r="M17" s="26">
        <f t="shared" si="0"/>
        <v>0.76196281621456874</v>
      </c>
      <c r="N17" s="27"/>
      <c r="O17" s="27">
        <f t="shared" si="1"/>
        <v>292.88299678186132</v>
      </c>
    </row>
    <row r="18" spans="1:15" x14ac:dyDescent="0.25">
      <c r="A18" s="37">
        <v>360</v>
      </c>
      <c r="B18" s="27">
        <v>360</v>
      </c>
      <c r="C18" s="27">
        <v>0</v>
      </c>
      <c r="D18" s="27">
        <v>0</v>
      </c>
      <c r="E18" s="27">
        <v>360</v>
      </c>
      <c r="F18" s="27">
        <v>360</v>
      </c>
      <c r="G18" s="27">
        <v>-1000</v>
      </c>
      <c r="H18" s="27">
        <v>0</v>
      </c>
      <c r="I18" s="27">
        <v>180</v>
      </c>
      <c r="J18" s="27">
        <v>1000</v>
      </c>
      <c r="K18" s="34">
        <v>0.6452</v>
      </c>
      <c r="L18" s="34">
        <v>0.6452</v>
      </c>
      <c r="M18" s="26">
        <f t="shared" si="0"/>
        <v>0.76196281621456874</v>
      </c>
      <c r="N18" s="27"/>
      <c r="O18" s="27">
        <f t="shared" si="1"/>
        <v>274.3110473777233</v>
      </c>
    </row>
    <row r="19" spans="1:15" x14ac:dyDescent="0.25">
      <c r="A19" s="37">
        <v>390</v>
      </c>
      <c r="B19" s="27">
        <v>390</v>
      </c>
      <c r="C19" s="27">
        <v>0</v>
      </c>
      <c r="D19" s="27">
        <v>0</v>
      </c>
      <c r="E19" s="27">
        <v>390</v>
      </c>
      <c r="F19" s="27">
        <v>390</v>
      </c>
      <c r="G19" s="27">
        <v>-1000</v>
      </c>
      <c r="H19" s="27">
        <v>0</v>
      </c>
      <c r="I19" s="27">
        <v>180</v>
      </c>
      <c r="J19" s="27">
        <v>1000</v>
      </c>
      <c r="K19" s="34">
        <v>0.69889999999999997</v>
      </c>
      <c r="L19" s="34">
        <v>0.69899999999999995</v>
      </c>
      <c r="M19" s="26">
        <f t="shared" si="0"/>
        <v>0.76196281621456874</v>
      </c>
      <c r="N19" s="27"/>
      <c r="O19" s="27">
        <f t="shared" si="1"/>
        <v>257.6541935311667</v>
      </c>
    </row>
    <row r="20" spans="1:15" x14ac:dyDescent="0.25">
      <c r="A20" s="37">
        <v>420</v>
      </c>
      <c r="B20" s="27">
        <v>420</v>
      </c>
      <c r="C20" s="27">
        <v>0</v>
      </c>
      <c r="D20" s="27">
        <v>0</v>
      </c>
      <c r="E20" s="27">
        <v>420</v>
      </c>
      <c r="F20" s="27">
        <v>420</v>
      </c>
      <c r="G20" s="27">
        <v>-1000</v>
      </c>
      <c r="H20" s="27">
        <v>0</v>
      </c>
      <c r="I20" s="27">
        <v>180</v>
      </c>
      <c r="J20" s="27">
        <v>1000</v>
      </c>
      <c r="K20" s="34">
        <v>0.75270000000000004</v>
      </c>
      <c r="L20" s="34">
        <v>0.75280000000000002</v>
      </c>
      <c r="M20" s="26">
        <f t="shared" si="0"/>
        <v>0.76196281621456874</v>
      </c>
      <c r="N20" s="27"/>
      <c r="O20" s="27">
        <f t="shared" si="1"/>
        <v>242.67095061748185</v>
      </c>
    </row>
    <row r="21" spans="1:15" x14ac:dyDescent="0.25">
      <c r="A21" s="37">
        <v>450</v>
      </c>
      <c r="B21" s="27">
        <v>450</v>
      </c>
      <c r="C21" s="27">
        <v>0</v>
      </c>
      <c r="D21" s="27">
        <v>0</v>
      </c>
      <c r="E21" s="27">
        <v>450</v>
      </c>
      <c r="F21" s="27">
        <v>450</v>
      </c>
      <c r="G21" s="27">
        <v>-1000</v>
      </c>
      <c r="H21" s="27">
        <v>0</v>
      </c>
      <c r="I21" s="27">
        <v>180</v>
      </c>
      <c r="J21" s="27">
        <v>1000</v>
      </c>
      <c r="K21" s="34">
        <v>0.80649999999999999</v>
      </c>
      <c r="L21" s="34">
        <v>0.80659999999999998</v>
      </c>
      <c r="M21" s="26">
        <f t="shared" si="0"/>
        <v>0.76196281621456874</v>
      </c>
      <c r="N21" s="27"/>
      <c r="O21" s="27">
        <f t="shared" si="1"/>
        <v>229.1702262817297</v>
      </c>
    </row>
    <row r="22" spans="1:15" x14ac:dyDescent="0.25">
      <c r="A22" s="37">
        <v>480</v>
      </c>
      <c r="B22" s="27">
        <v>480</v>
      </c>
      <c r="C22" s="27">
        <v>0</v>
      </c>
      <c r="D22" s="27">
        <v>0</v>
      </c>
      <c r="E22" s="27">
        <v>480</v>
      </c>
      <c r="F22" s="27">
        <v>480</v>
      </c>
      <c r="G22" s="27">
        <v>-1000</v>
      </c>
      <c r="H22" s="27">
        <v>0</v>
      </c>
      <c r="I22" s="27">
        <v>180</v>
      </c>
      <c r="J22" s="27">
        <v>1000</v>
      </c>
      <c r="K22" s="34">
        <v>0.86019999999999996</v>
      </c>
      <c r="L22" s="34">
        <v>0.86029999999999995</v>
      </c>
      <c r="M22" s="26">
        <f t="shared" si="0"/>
        <v>0.76196281621456874</v>
      </c>
      <c r="N22" s="27"/>
      <c r="O22" s="27">
        <f t="shared" si="1"/>
        <v>216.99009358643141</v>
      </c>
    </row>
    <row r="23" spans="1:15" x14ac:dyDescent="0.25">
      <c r="A23" s="37">
        <v>510</v>
      </c>
      <c r="B23" s="27">
        <v>510</v>
      </c>
      <c r="C23" s="27">
        <v>0</v>
      </c>
      <c r="D23" s="27">
        <v>0</v>
      </c>
      <c r="E23" s="27">
        <v>510</v>
      </c>
      <c r="F23" s="27">
        <v>510</v>
      </c>
      <c r="G23" s="27">
        <v>-1000</v>
      </c>
      <c r="H23" s="27">
        <v>0</v>
      </c>
      <c r="I23" s="27">
        <v>180</v>
      </c>
      <c r="J23" s="27">
        <v>1000</v>
      </c>
      <c r="K23" s="34">
        <v>0.91400000000000003</v>
      </c>
      <c r="L23" s="34">
        <v>0.91410000000000002</v>
      </c>
      <c r="M23" s="26">
        <f t="shared" si="0"/>
        <v>0.76196281621456874</v>
      </c>
      <c r="N23" s="27"/>
      <c r="O23" s="27">
        <f t="shared" si="1"/>
        <v>205.92528277475162</v>
      </c>
    </row>
    <row r="24" spans="1:15" x14ac:dyDescent="0.25">
      <c r="A24" s="37">
        <v>540</v>
      </c>
      <c r="B24" s="27">
        <v>540</v>
      </c>
      <c r="C24" s="27">
        <v>0</v>
      </c>
      <c r="D24" s="27">
        <v>0</v>
      </c>
      <c r="E24" s="27">
        <v>540</v>
      </c>
      <c r="F24" s="27">
        <v>540</v>
      </c>
      <c r="G24" s="27">
        <v>-1000</v>
      </c>
      <c r="H24" s="27">
        <v>0</v>
      </c>
      <c r="I24" s="27">
        <v>180</v>
      </c>
      <c r="J24" s="27">
        <v>1000</v>
      </c>
      <c r="K24" s="34">
        <v>0.96779999999999999</v>
      </c>
      <c r="L24" s="34">
        <v>0.96789999999999998</v>
      </c>
      <c r="M24" s="26">
        <f t="shared" si="0"/>
        <v>0.76196281621456874</v>
      </c>
      <c r="N24" s="27"/>
      <c r="O24" s="27">
        <f t="shared" si="1"/>
        <v>195.86088942095941</v>
      </c>
    </row>
    <row r="25" spans="1:15" x14ac:dyDescent="0.25">
      <c r="A25" s="37">
        <v>570</v>
      </c>
      <c r="B25" s="27">
        <v>570</v>
      </c>
      <c r="C25" s="27">
        <v>0</v>
      </c>
      <c r="D25" s="27">
        <v>0</v>
      </c>
      <c r="E25" s="27">
        <v>570</v>
      </c>
      <c r="F25" s="27">
        <v>570</v>
      </c>
      <c r="G25" s="27">
        <v>-1000</v>
      </c>
      <c r="H25" s="27">
        <v>0</v>
      </c>
      <c r="I25" s="27">
        <v>180</v>
      </c>
      <c r="J25" s="27">
        <v>1000</v>
      </c>
      <c r="K25" s="34">
        <v>1.0216000000000001</v>
      </c>
      <c r="L25" s="34">
        <v>1.0216000000000001</v>
      </c>
      <c r="M25" s="26">
        <f t="shared" si="0"/>
        <v>0.76196281621456874</v>
      </c>
      <c r="N25" s="27"/>
      <c r="O25" s="27">
        <f t="shared" si="1"/>
        <v>186.68533328996762</v>
      </c>
    </row>
    <row r="26" spans="1:15" x14ac:dyDescent="0.25">
      <c r="A26" s="37">
        <v>600</v>
      </c>
      <c r="B26" s="27">
        <v>600</v>
      </c>
      <c r="C26" s="27">
        <v>0</v>
      </c>
      <c r="D26" s="27">
        <v>0</v>
      </c>
      <c r="E26" s="27">
        <v>600</v>
      </c>
      <c r="F26" s="27">
        <v>600</v>
      </c>
      <c r="G26" s="27">
        <v>-1000</v>
      </c>
      <c r="H26" s="27">
        <v>0</v>
      </c>
      <c r="I26" s="27">
        <v>180</v>
      </c>
      <c r="J26" s="27">
        <v>1000</v>
      </c>
      <c r="K26" s="34">
        <v>1.0752999999999999</v>
      </c>
      <c r="L26" s="34">
        <v>1.0753999999999999</v>
      </c>
      <c r="M26" s="26">
        <f t="shared" si="0"/>
        <v>0.76196281621456874</v>
      </c>
      <c r="N26" s="27"/>
      <c r="O26" s="27">
        <f t="shared" si="1"/>
        <v>178.28587632691014</v>
      </c>
    </row>
    <row r="27" spans="1:15" x14ac:dyDescent="0.25">
      <c r="A27" s="37">
        <v>630</v>
      </c>
      <c r="B27" s="27">
        <v>630</v>
      </c>
      <c r="C27" s="27">
        <v>0</v>
      </c>
      <c r="D27" s="27">
        <v>0</v>
      </c>
      <c r="E27" s="27">
        <v>630</v>
      </c>
      <c r="F27" s="27">
        <v>630</v>
      </c>
      <c r="G27" s="27">
        <v>-1000</v>
      </c>
      <c r="H27" s="27">
        <v>0</v>
      </c>
      <c r="I27" s="27">
        <v>180</v>
      </c>
      <c r="J27" s="27">
        <v>1000</v>
      </c>
      <c r="K27" s="34">
        <v>1.1291</v>
      </c>
      <c r="L27" s="34">
        <v>1.1292</v>
      </c>
      <c r="M27" s="26">
        <f t="shared" si="0"/>
        <v>0.76196281621456874</v>
      </c>
      <c r="N27" s="27"/>
      <c r="O27" s="27">
        <f t="shared" si="1"/>
        <v>170.56685237614806</v>
      </c>
    </row>
    <row r="28" spans="1:15" x14ac:dyDescent="0.25">
      <c r="A28" s="37">
        <v>660</v>
      </c>
      <c r="B28" s="27">
        <v>660</v>
      </c>
      <c r="C28" s="27">
        <v>0</v>
      </c>
      <c r="D28" s="27">
        <v>0</v>
      </c>
      <c r="E28" s="27">
        <v>660</v>
      </c>
      <c r="F28" s="27">
        <v>660</v>
      </c>
      <c r="G28" s="27">
        <v>-1000</v>
      </c>
      <c r="H28" s="27">
        <v>0</v>
      </c>
      <c r="I28" s="27">
        <v>180</v>
      </c>
      <c r="J28" s="27">
        <v>1000</v>
      </c>
      <c r="K28" s="34">
        <v>1.1829000000000001</v>
      </c>
      <c r="L28" s="34">
        <v>1.1830000000000001</v>
      </c>
      <c r="M28" s="26">
        <f t="shared" si="0"/>
        <v>0.76196281621456874</v>
      </c>
      <c r="N28" s="27"/>
      <c r="O28" s="27">
        <f t="shared" si="1"/>
        <v>163.45951694414711</v>
      </c>
    </row>
    <row r="29" spans="1:15" x14ac:dyDescent="0.25">
      <c r="A29" s="37">
        <v>690</v>
      </c>
      <c r="B29" s="27">
        <v>690</v>
      </c>
      <c r="C29" s="27">
        <v>0</v>
      </c>
      <c r="D29" s="27">
        <v>0</v>
      </c>
      <c r="E29" s="27">
        <v>690</v>
      </c>
      <c r="F29" s="27">
        <v>690</v>
      </c>
      <c r="G29" s="27">
        <v>-1000</v>
      </c>
      <c r="H29" s="27">
        <v>0</v>
      </c>
      <c r="I29" s="27">
        <v>180</v>
      </c>
      <c r="J29" s="27">
        <v>1000</v>
      </c>
      <c r="K29" s="34">
        <v>1.2365999999999999</v>
      </c>
      <c r="L29" s="34">
        <v>1.2366999999999999</v>
      </c>
      <c r="M29" s="26">
        <f t="shared" si="0"/>
        <v>0.76196281621456874</v>
      </c>
      <c r="N29" s="27"/>
      <c r="O29" s="27">
        <f t="shared" si="1"/>
        <v>156.90903445580744</v>
      </c>
    </row>
    <row r="30" spans="1:15" x14ac:dyDescent="0.25">
      <c r="A30" s="37">
        <v>720</v>
      </c>
      <c r="B30" s="27">
        <v>720</v>
      </c>
      <c r="C30" s="27">
        <v>0</v>
      </c>
      <c r="D30" s="27">
        <v>0</v>
      </c>
      <c r="E30" s="27">
        <v>720</v>
      </c>
      <c r="F30" s="27">
        <v>720</v>
      </c>
      <c r="G30" s="27">
        <v>-1000</v>
      </c>
      <c r="H30" s="27">
        <v>0</v>
      </c>
      <c r="I30" s="27">
        <v>180</v>
      </c>
      <c r="J30" s="27">
        <v>1000</v>
      </c>
      <c r="K30" s="34">
        <v>1.2904</v>
      </c>
      <c r="L30" s="34">
        <v>1.2905</v>
      </c>
      <c r="M30" s="26">
        <f t="shared" si="0"/>
        <v>0.76196281621456874</v>
      </c>
      <c r="N30" s="27"/>
      <c r="O30" s="27">
        <f t="shared" si="1"/>
        <v>150.83332605454063</v>
      </c>
    </row>
    <row r="31" spans="1:15" x14ac:dyDescent="0.25">
      <c r="A31" s="37">
        <v>750</v>
      </c>
      <c r="B31" s="27">
        <v>750</v>
      </c>
      <c r="C31" s="27">
        <v>0</v>
      </c>
      <c r="D31" s="27">
        <v>0</v>
      </c>
      <c r="E31" s="27">
        <v>750</v>
      </c>
      <c r="F31" s="27">
        <v>750</v>
      </c>
      <c r="G31" s="27">
        <v>-1000</v>
      </c>
      <c r="H31" s="27">
        <v>0</v>
      </c>
      <c r="I31" s="27">
        <v>180</v>
      </c>
      <c r="J31" s="27">
        <v>1000</v>
      </c>
      <c r="K31" s="34">
        <v>1.3442000000000001</v>
      </c>
      <c r="L31" s="34">
        <v>1.3443000000000001</v>
      </c>
      <c r="M31" s="26">
        <f t="shared" si="0"/>
        <v>0.76196281621456874</v>
      </c>
      <c r="N31" s="27"/>
      <c r="O31" s="27">
        <f t="shared" si="1"/>
        <v>145.19479258420182</v>
      </c>
    </row>
    <row r="32" spans="1:15" x14ac:dyDescent="0.25">
      <c r="A32" s="37">
        <v>780</v>
      </c>
      <c r="B32" s="27">
        <v>780</v>
      </c>
      <c r="C32" s="27">
        <v>0</v>
      </c>
      <c r="D32" s="27">
        <v>0</v>
      </c>
      <c r="E32" s="27">
        <v>780</v>
      </c>
      <c r="F32" s="27">
        <v>780</v>
      </c>
      <c r="G32" s="27">
        <v>-1000</v>
      </c>
      <c r="H32" s="27">
        <v>0</v>
      </c>
      <c r="I32" s="27">
        <v>180</v>
      </c>
      <c r="J32" s="27">
        <v>1000</v>
      </c>
      <c r="K32" s="34">
        <v>1.3978999999999999</v>
      </c>
      <c r="L32" s="34">
        <v>1.3979999999999999</v>
      </c>
      <c r="M32" s="26">
        <f t="shared" si="0"/>
        <v>0.76196281621456874</v>
      </c>
      <c r="N32" s="27"/>
      <c r="O32" s="27">
        <f t="shared" si="1"/>
        <v>139.95894804251242</v>
      </c>
    </row>
    <row r="33" spans="1:15" x14ac:dyDescent="0.25">
      <c r="A33" s="37">
        <v>810</v>
      </c>
      <c r="B33" s="27">
        <v>810</v>
      </c>
      <c r="C33" s="27">
        <v>0</v>
      </c>
      <c r="D33" s="27">
        <v>0</v>
      </c>
      <c r="E33" s="27">
        <v>810</v>
      </c>
      <c r="F33" s="27">
        <v>810</v>
      </c>
      <c r="G33" s="27">
        <v>-1000</v>
      </c>
      <c r="H33" s="27">
        <v>0</v>
      </c>
      <c r="I33" s="27">
        <v>180</v>
      </c>
      <c r="J33" s="27">
        <v>1000</v>
      </c>
      <c r="K33" s="34">
        <v>1.4517</v>
      </c>
      <c r="L33" s="34">
        <v>1.4518</v>
      </c>
      <c r="M33" s="26">
        <f t="shared" si="0"/>
        <v>0.76196281621456874</v>
      </c>
      <c r="N33" s="27"/>
      <c r="O33" s="27">
        <f t="shared" si="1"/>
        <v>135.06791050955783</v>
      </c>
    </row>
    <row r="34" spans="1:15" x14ac:dyDescent="0.25">
      <c r="A34" s="37">
        <v>840</v>
      </c>
      <c r="B34" s="27">
        <v>840</v>
      </c>
      <c r="C34" s="27">
        <v>0</v>
      </c>
      <c r="D34" s="27">
        <v>0</v>
      </c>
      <c r="E34" s="27">
        <v>840</v>
      </c>
      <c r="F34" s="27">
        <v>840</v>
      </c>
      <c r="G34" s="27">
        <v>-1000</v>
      </c>
      <c r="H34" s="27">
        <v>0</v>
      </c>
      <c r="I34" s="27">
        <v>180</v>
      </c>
      <c r="J34" s="27">
        <v>1000</v>
      </c>
      <c r="K34" s="34">
        <v>1.5055000000000001</v>
      </c>
      <c r="L34" s="34">
        <v>1.5056</v>
      </c>
      <c r="M34" s="26">
        <f t="shared" si="0"/>
        <v>0.76196281621456874</v>
      </c>
      <c r="N34" s="27"/>
      <c r="O34" s="27">
        <f t="shared" si="1"/>
        <v>130.49801303734418</v>
      </c>
    </row>
    <row r="35" spans="1:15" x14ac:dyDescent="0.25">
      <c r="A35" s="37">
        <v>870</v>
      </c>
      <c r="B35" s="27">
        <v>870</v>
      </c>
      <c r="C35" s="27">
        <v>0</v>
      </c>
      <c r="D35" s="27">
        <v>0</v>
      </c>
      <c r="E35" s="27">
        <v>870</v>
      </c>
      <c r="F35" s="27">
        <v>870</v>
      </c>
      <c r="G35" s="27">
        <v>-1000</v>
      </c>
      <c r="H35" s="27">
        <v>0</v>
      </c>
      <c r="I35" s="27">
        <v>180</v>
      </c>
      <c r="J35" s="27">
        <v>1000</v>
      </c>
      <c r="K35" s="34">
        <v>1.5592999999999999</v>
      </c>
      <c r="L35" s="34">
        <v>1.5593999999999999</v>
      </c>
      <c r="M35" s="26">
        <f t="shared" si="0"/>
        <v>0.76196281621456874</v>
      </c>
      <c r="N35" s="27"/>
      <c r="O35" s="27">
        <f t="shared" si="1"/>
        <v>126.21950073907425</v>
      </c>
    </row>
    <row r="36" spans="1:15" x14ac:dyDescent="0.25">
      <c r="A36" s="37">
        <v>900</v>
      </c>
      <c r="B36" s="27">
        <v>900</v>
      </c>
      <c r="C36" s="27">
        <v>0</v>
      </c>
      <c r="D36" s="27">
        <v>0</v>
      </c>
      <c r="E36" s="27">
        <v>900</v>
      </c>
      <c r="F36" s="27">
        <v>900</v>
      </c>
      <c r="G36" s="27">
        <v>-1000</v>
      </c>
      <c r="H36" s="27">
        <v>0</v>
      </c>
      <c r="I36" s="27">
        <v>180</v>
      </c>
      <c r="J36" s="27">
        <v>1000</v>
      </c>
      <c r="K36" s="34">
        <v>1.613</v>
      </c>
      <c r="L36" s="34">
        <v>1.6131</v>
      </c>
      <c r="M36" s="26">
        <f t="shared" si="0"/>
        <v>0.76196281621456874</v>
      </c>
      <c r="N36" s="27"/>
      <c r="O36" s="27">
        <f t="shared" si="1"/>
        <v>122.2133050411805</v>
      </c>
    </row>
    <row r="37" spans="1:15" x14ac:dyDescent="0.25">
      <c r="A37" s="37">
        <v>930</v>
      </c>
      <c r="B37" s="27">
        <v>930</v>
      </c>
      <c r="C37" s="27">
        <v>0</v>
      </c>
      <c r="D37" s="27">
        <v>0</v>
      </c>
      <c r="E37" s="27">
        <v>930</v>
      </c>
      <c r="F37" s="27">
        <v>930</v>
      </c>
      <c r="G37" s="27">
        <v>-1000</v>
      </c>
      <c r="H37" s="27">
        <v>0</v>
      </c>
      <c r="I37" s="27">
        <v>180</v>
      </c>
      <c r="J37" s="27">
        <v>1000</v>
      </c>
      <c r="K37" s="34">
        <v>1.6668000000000001</v>
      </c>
      <c r="L37" s="34">
        <v>1.6669</v>
      </c>
      <c r="M37" s="26">
        <f t="shared" ref="M37:M68" si="2">((ref_diam+offset_diam)/2)/(12*3.281)</f>
        <v>0.76196281621456874</v>
      </c>
      <c r="N37" s="27"/>
      <c r="O37" s="27">
        <f t="shared" ref="O37:O68" si="3">(J37-M37-surface_margin)/(scaling_factor*(SQRT(K37^2+L37^2+sigma_pa^2)))</f>
        <v>118.44122764914569</v>
      </c>
    </row>
    <row r="38" spans="1:15" x14ac:dyDescent="0.25">
      <c r="A38" s="37">
        <v>960</v>
      </c>
      <c r="B38" s="27">
        <v>960</v>
      </c>
      <c r="C38" s="27">
        <v>0</v>
      </c>
      <c r="D38" s="27">
        <v>0</v>
      </c>
      <c r="E38" s="27">
        <v>960</v>
      </c>
      <c r="F38" s="27">
        <v>960</v>
      </c>
      <c r="G38" s="27">
        <v>-1000</v>
      </c>
      <c r="H38" s="27">
        <v>0</v>
      </c>
      <c r="I38" s="27">
        <v>180</v>
      </c>
      <c r="J38" s="27">
        <v>1000</v>
      </c>
      <c r="K38" s="34">
        <v>1.7205999999999999</v>
      </c>
      <c r="L38" s="34">
        <v>1.7206999999999999</v>
      </c>
      <c r="M38" s="26">
        <f t="shared" si="2"/>
        <v>0.76196281621456874</v>
      </c>
      <c r="N38" s="27"/>
      <c r="O38" s="27">
        <f t="shared" si="3"/>
        <v>114.89023873069367</v>
      </c>
    </row>
    <row r="39" spans="1:15" x14ac:dyDescent="0.25">
      <c r="A39" s="37">
        <v>990</v>
      </c>
      <c r="B39" s="27">
        <v>990</v>
      </c>
      <c r="C39" s="27">
        <v>0</v>
      </c>
      <c r="D39" s="27">
        <v>0</v>
      </c>
      <c r="E39" s="27">
        <v>990</v>
      </c>
      <c r="F39" s="27">
        <v>990</v>
      </c>
      <c r="G39" s="27">
        <v>-1000</v>
      </c>
      <c r="H39" s="27">
        <v>0</v>
      </c>
      <c r="I39" s="27">
        <v>180</v>
      </c>
      <c r="J39" s="27">
        <v>1000</v>
      </c>
      <c r="K39" s="34">
        <v>1.7743</v>
      </c>
      <c r="L39" s="34">
        <v>1.7744</v>
      </c>
      <c r="M39" s="26">
        <f t="shared" si="2"/>
        <v>0.76196281621456874</v>
      </c>
      <c r="N39" s="27"/>
      <c r="O39" s="27">
        <f t="shared" si="3"/>
        <v>111.54790388380857</v>
      </c>
    </row>
    <row r="40" spans="1:15" x14ac:dyDescent="0.25">
      <c r="A40" s="37">
        <v>1020</v>
      </c>
      <c r="B40" s="27">
        <v>1020</v>
      </c>
      <c r="C40" s="27">
        <v>-0.35</v>
      </c>
      <c r="D40" s="27">
        <v>0</v>
      </c>
      <c r="E40" s="27">
        <v>1020</v>
      </c>
      <c r="F40" s="27">
        <v>1020</v>
      </c>
      <c r="G40" s="27">
        <v>-1000</v>
      </c>
      <c r="H40" s="27">
        <v>0</v>
      </c>
      <c r="I40" s="27">
        <v>180</v>
      </c>
      <c r="J40" s="27">
        <v>999.65</v>
      </c>
      <c r="K40" s="34">
        <v>1.8253999999999999</v>
      </c>
      <c r="L40" s="34">
        <v>1.8282</v>
      </c>
      <c r="M40" s="26">
        <f t="shared" si="2"/>
        <v>0.76196281621456874</v>
      </c>
      <c r="N40" s="27"/>
      <c r="O40" s="27">
        <f t="shared" si="3"/>
        <v>108.42445011823118</v>
      </c>
    </row>
    <row r="41" spans="1:15" x14ac:dyDescent="0.25">
      <c r="A41" s="37">
        <v>1050</v>
      </c>
      <c r="B41" s="27">
        <v>1049.97</v>
      </c>
      <c r="C41" s="27">
        <v>-1.57</v>
      </c>
      <c r="D41" s="27">
        <v>0</v>
      </c>
      <c r="E41" s="27">
        <v>1049.97</v>
      </c>
      <c r="F41" s="27">
        <v>1049.97</v>
      </c>
      <c r="G41" s="27">
        <v>-1000</v>
      </c>
      <c r="H41" s="27">
        <v>0</v>
      </c>
      <c r="I41" s="27">
        <v>180</v>
      </c>
      <c r="J41" s="27">
        <v>998.43</v>
      </c>
      <c r="K41" s="34">
        <v>1.8738999999999999</v>
      </c>
      <c r="L41" s="34">
        <v>1.8818999999999999</v>
      </c>
      <c r="M41" s="26">
        <f t="shared" si="2"/>
        <v>0.76196281621456874</v>
      </c>
      <c r="N41" s="27"/>
      <c r="O41" s="27">
        <f t="shared" si="3"/>
        <v>105.44726015696875</v>
      </c>
    </row>
    <row r="42" spans="1:15" x14ac:dyDescent="0.25">
      <c r="A42" s="37">
        <v>1080</v>
      </c>
      <c r="B42" s="27">
        <v>1079.8800000000001</v>
      </c>
      <c r="C42" s="27">
        <v>-3.83</v>
      </c>
      <c r="D42" s="27">
        <v>0</v>
      </c>
      <c r="E42" s="27">
        <v>1079.8800000000001</v>
      </c>
      <c r="F42" s="27">
        <v>1079.8800000000001</v>
      </c>
      <c r="G42" s="27">
        <v>-1000</v>
      </c>
      <c r="H42" s="27">
        <v>0</v>
      </c>
      <c r="I42" s="27">
        <v>180</v>
      </c>
      <c r="J42" s="27">
        <v>996.17</v>
      </c>
      <c r="K42" s="34">
        <v>1.9226000000000001</v>
      </c>
      <c r="L42" s="34">
        <v>1.9355</v>
      </c>
      <c r="M42" s="26">
        <f t="shared" si="2"/>
        <v>0.76196281621456874</v>
      </c>
      <c r="N42" s="27"/>
      <c r="O42" s="27">
        <f t="shared" si="3"/>
        <v>102.51018025318714</v>
      </c>
    </row>
    <row r="43" spans="1:15" x14ac:dyDescent="0.25">
      <c r="A43" s="37">
        <v>1110</v>
      </c>
      <c r="B43" s="27">
        <v>1109.7</v>
      </c>
      <c r="C43" s="27">
        <v>-7.14</v>
      </c>
      <c r="D43" s="27">
        <v>0</v>
      </c>
      <c r="E43" s="27">
        <v>1109.7</v>
      </c>
      <c r="F43" s="27">
        <v>1109.7</v>
      </c>
      <c r="G43" s="27">
        <v>-1000</v>
      </c>
      <c r="H43" s="27">
        <v>0</v>
      </c>
      <c r="I43" s="27">
        <v>180</v>
      </c>
      <c r="J43" s="27">
        <v>992.86</v>
      </c>
      <c r="K43" s="34">
        <v>1.9714</v>
      </c>
      <c r="L43" s="34">
        <v>1.9890000000000001</v>
      </c>
      <c r="M43" s="26">
        <f t="shared" si="2"/>
        <v>0.76196281621456874</v>
      </c>
      <c r="N43" s="27"/>
      <c r="O43" s="27">
        <f t="shared" si="3"/>
        <v>99.612261649387349</v>
      </c>
    </row>
    <row r="44" spans="1:15" x14ac:dyDescent="0.25">
      <c r="A44" s="37">
        <v>1140</v>
      </c>
      <c r="B44" s="27">
        <v>1139.3800000000001</v>
      </c>
      <c r="C44" s="27">
        <v>-11.49</v>
      </c>
      <c r="D44" s="27">
        <v>0</v>
      </c>
      <c r="E44" s="27">
        <v>1139.3800000000001</v>
      </c>
      <c r="F44" s="27">
        <v>1139.3800000000001</v>
      </c>
      <c r="G44" s="27">
        <v>-1000</v>
      </c>
      <c r="H44" s="27">
        <v>0</v>
      </c>
      <c r="I44" s="27">
        <v>180</v>
      </c>
      <c r="J44" s="27">
        <v>988.51</v>
      </c>
      <c r="K44" s="34">
        <v>2.0202</v>
      </c>
      <c r="L44" s="34">
        <v>2.0421999999999998</v>
      </c>
      <c r="M44" s="26">
        <f t="shared" si="2"/>
        <v>0.76196281621456874</v>
      </c>
      <c r="N44" s="27"/>
      <c r="O44" s="27">
        <f t="shared" si="3"/>
        <v>96.758928066551533</v>
      </c>
    </row>
    <row r="45" spans="1:15" x14ac:dyDescent="0.25">
      <c r="A45" s="37">
        <v>1170</v>
      </c>
      <c r="B45" s="27">
        <v>1168.8900000000001</v>
      </c>
      <c r="C45" s="27">
        <v>-16.87</v>
      </c>
      <c r="D45" s="27">
        <v>0</v>
      </c>
      <c r="E45" s="27">
        <v>1168.8900000000001</v>
      </c>
      <c r="F45" s="27">
        <v>1168.8900000000001</v>
      </c>
      <c r="G45" s="27">
        <v>-1000</v>
      </c>
      <c r="H45" s="27">
        <v>0</v>
      </c>
      <c r="I45" s="27">
        <v>180</v>
      </c>
      <c r="J45" s="27">
        <v>983.13</v>
      </c>
      <c r="K45" s="34">
        <v>2.0691000000000002</v>
      </c>
      <c r="L45" s="34">
        <v>2.0951</v>
      </c>
      <c r="M45" s="26">
        <f t="shared" si="2"/>
        <v>0.76196281621456874</v>
      </c>
      <c r="N45" s="27"/>
      <c r="O45" s="27">
        <f t="shared" si="3"/>
        <v>93.945512734629745</v>
      </c>
    </row>
    <row r="46" spans="1:15" x14ac:dyDescent="0.25">
      <c r="A46" s="37">
        <v>1200</v>
      </c>
      <c r="B46" s="27">
        <v>1198.2</v>
      </c>
      <c r="C46" s="27">
        <v>-23.27</v>
      </c>
      <c r="D46" s="27">
        <v>0</v>
      </c>
      <c r="E46" s="27">
        <v>1198.2</v>
      </c>
      <c r="F46" s="27">
        <v>1198.2</v>
      </c>
      <c r="G46" s="27">
        <v>-1000</v>
      </c>
      <c r="H46" s="27">
        <v>0</v>
      </c>
      <c r="I46" s="27">
        <v>180</v>
      </c>
      <c r="J46" s="27">
        <v>976.73</v>
      </c>
      <c r="K46" s="34">
        <v>2.1177999999999999</v>
      </c>
      <c r="L46" s="34">
        <v>2.1476000000000002</v>
      </c>
      <c r="M46" s="26">
        <f t="shared" si="2"/>
        <v>0.76196281621456874</v>
      </c>
      <c r="N46" s="27"/>
      <c r="O46" s="27">
        <f t="shared" si="3"/>
        <v>91.178367368279993</v>
      </c>
    </row>
    <row r="47" spans="1:15" x14ac:dyDescent="0.25">
      <c r="A47" s="37">
        <v>1230</v>
      </c>
      <c r="B47" s="27">
        <v>1227.27</v>
      </c>
      <c r="C47" s="27">
        <v>-30.7</v>
      </c>
      <c r="D47" s="27">
        <v>0</v>
      </c>
      <c r="E47" s="27">
        <v>1227.27</v>
      </c>
      <c r="F47" s="27">
        <v>1227.27</v>
      </c>
      <c r="G47" s="27">
        <v>-1000</v>
      </c>
      <c r="H47" s="27">
        <v>0</v>
      </c>
      <c r="I47" s="27">
        <v>180</v>
      </c>
      <c r="J47" s="27">
        <v>969.3</v>
      </c>
      <c r="K47" s="34">
        <v>2.1665000000000001</v>
      </c>
      <c r="L47" s="34">
        <v>2.1997</v>
      </c>
      <c r="M47" s="26">
        <f t="shared" si="2"/>
        <v>0.76196281621456874</v>
      </c>
      <c r="N47" s="27"/>
      <c r="O47" s="27">
        <f t="shared" si="3"/>
        <v>88.448675751312294</v>
      </c>
    </row>
    <row r="48" spans="1:15" x14ac:dyDescent="0.25">
      <c r="A48" s="37">
        <v>1260</v>
      </c>
      <c r="B48" s="27">
        <v>1256.05</v>
      </c>
      <c r="C48" s="27">
        <v>-39.130000000000003</v>
      </c>
      <c r="D48" s="27">
        <v>0</v>
      </c>
      <c r="E48" s="27">
        <v>1256.05</v>
      </c>
      <c r="F48" s="27">
        <v>1256.05</v>
      </c>
      <c r="G48" s="27">
        <v>-1000</v>
      </c>
      <c r="H48" s="27">
        <v>0</v>
      </c>
      <c r="I48" s="27">
        <v>180</v>
      </c>
      <c r="J48" s="27">
        <v>960.87</v>
      </c>
      <c r="K48" s="34">
        <v>2.2149999999999999</v>
      </c>
      <c r="L48" s="34">
        <v>2.2513000000000001</v>
      </c>
      <c r="M48" s="26">
        <f t="shared" si="2"/>
        <v>0.76196281621456874</v>
      </c>
      <c r="N48" s="27"/>
      <c r="O48" s="27">
        <f t="shared" si="3"/>
        <v>85.761756948964916</v>
      </c>
    </row>
    <row r="49" spans="1:15" x14ac:dyDescent="0.25">
      <c r="A49" s="37">
        <v>1290</v>
      </c>
      <c r="B49" s="27">
        <v>1284.53</v>
      </c>
      <c r="C49" s="27">
        <v>-48.57</v>
      </c>
      <c r="D49" s="27">
        <v>0</v>
      </c>
      <c r="E49" s="27">
        <v>1284.53</v>
      </c>
      <c r="F49" s="27">
        <v>1284.53</v>
      </c>
      <c r="G49" s="27">
        <v>-1000</v>
      </c>
      <c r="H49" s="27">
        <v>0</v>
      </c>
      <c r="I49" s="27">
        <v>180</v>
      </c>
      <c r="J49" s="27">
        <v>951.43</v>
      </c>
      <c r="K49" s="34">
        <v>2.2635000000000001</v>
      </c>
      <c r="L49" s="34">
        <v>2.3022999999999998</v>
      </c>
      <c r="M49" s="26">
        <f t="shared" si="2"/>
        <v>0.76196281621456874</v>
      </c>
      <c r="N49" s="27"/>
      <c r="O49" s="27">
        <f t="shared" si="3"/>
        <v>83.111251354752611</v>
      </c>
    </row>
    <row r="50" spans="1:15" x14ac:dyDescent="0.25">
      <c r="A50" s="37">
        <v>1320</v>
      </c>
      <c r="B50" s="27">
        <v>1312.66</v>
      </c>
      <c r="C50" s="27">
        <v>-58.99</v>
      </c>
      <c r="D50" s="27">
        <v>0</v>
      </c>
      <c r="E50" s="27">
        <v>1312.66</v>
      </c>
      <c r="F50" s="27">
        <v>1312.66</v>
      </c>
      <c r="G50" s="27">
        <v>-1000</v>
      </c>
      <c r="H50" s="27">
        <v>0</v>
      </c>
      <c r="I50" s="27">
        <v>180</v>
      </c>
      <c r="J50" s="27">
        <v>941.01</v>
      </c>
      <c r="K50" s="34">
        <v>2.3117999999999999</v>
      </c>
      <c r="L50" s="34">
        <v>2.3527999999999998</v>
      </c>
      <c r="M50" s="26">
        <f t="shared" si="2"/>
        <v>0.76196281621456874</v>
      </c>
      <c r="N50" s="27"/>
      <c r="O50" s="27">
        <f t="shared" si="3"/>
        <v>80.498264973730215</v>
      </c>
    </row>
    <row r="51" spans="1:15" x14ac:dyDescent="0.25">
      <c r="A51" s="37">
        <v>1350</v>
      </c>
      <c r="B51" s="27">
        <v>1340.41</v>
      </c>
      <c r="C51" s="27">
        <v>-70.38</v>
      </c>
      <c r="D51" s="27">
        <v>0</v>
      </c>
      <c r="E51" s="27">
        <v>1340.41</v>
      </c>
      <c r="F51" s="27">
        <v>1340.41</v>
      </c>
      <c r="G51" s="27">
        <v>-1000</v>
      </c>
      <c r="H51" s="27">
        <v>0</v>
      </c>
      <c r="I51" s="27">
        <v>180</v>
      </c>
      <c r="J51" s="27">
        <v>929.62</v>
      </c>
      <c r="K51" s="34">
        <v>2.3599000000000001</v>
      </c>
      <c r="L51" s="34">
        <v>2.4024999999999999</v>
      </c>
      <c r="M51" s="26">
        <f t="shared" si="2"/>
        <v>0.76196281621456874</v>
      </c>
      <c r="N51" s="27"/>
      <c r="O51" s="27">
        <f t="shared" si="3"/>
        <v>77.925220691634067</v>
      </c>
    </row>
    <row r="52" spans="1:15" x14ac:dyDescent="0.25">
      <c r="A52" s="37">
        <v>1380</v>
      </c>
      <c r="B52" s="27">
        <v>1367.74</v>
      </c>
      <c r="C52" s="27">
        <v>-82.74</v>
      </c>
      <c r="D52" s="27">
        <v>0</v>
      </c>
      <c r="E52" s="27">
        <v>1367.74</v>
      </c>
      <c r="F52" s="27">
        <v>1367.74</v>
      </c>
      <c r="G52" s="27">
        <v>-1000</v>
      </c>
      <c r="H52" s="27">
        <v>0</v>
      </c>
      <c r="I52" s="27">
        <v>180</v>
      </c>
      <c r="J52" s="27">
        <v>917.26</v>
      </c>
      <c r="K52" s="34">
        <v>2.4079000000000002</v>
      </c>
      <c r="L52" s="34">
        <v>2.4514999999999998</v>
      </c>
      <c r="M52" s="26">
        <f t="shared" si="2"/>
        <v>0.76196281621456874</v>
      </c>
      <c r="N52" s="27"/>
      <c r="O52" s="27">
        <f t="shared" si="3"/>
        <v>75.385297049296781</v>
      </c>
    </row>
    <row r="53" spans="1:15" x14ac:dyDescent="0.25">
      <c r="A53" s="37">
        <v>1410</v>
      </c>
      <c r="B53" s="27">
        <v>1394.63</v>
      </c>
      <c r="C53" s="27">
        <v>-96.05</v>
      </c>
      <c r="D53" s="27">
        <v>0</v>
      </c>
      <c r="E53" s="27">
        <v>1394.63</v>
      </c>
      <c r="F53" s="27">
        <v>1394.63</v>
      </c>
      <c r="G53" s="27">
        <v>-1000</v>
      </c>
      <c r="H53" s="27">
        <v>0</v>
      </c>
      <c r="I53" s="27">
        <v>180</v>
      </c>
      <c r="J53" s="27">
        <v>903.95</v>
      </c>
      <c r="K53" s="34">
        <v>2.4558</v>
      </c>
      <c r="L53" s="34">
        <v>2.4996999999999998</v>
      </c>
      <c r="M53" s="26">
        <f t="shared" si="2"/>
        <v>0.76196281621456874</v>
      </c>
      <c r="N53" s="27"/>
      <c r="O53" s="27">
        <f t="shared" si="3"/>
        <v>72.87856055825128</v>
      </c>
    </row>
    <row r="54" spans="1:15" x14ac:dyDescent="0.25">
      <c r="A54" s="37">
        <v>1440</v>
      </c>
      <c r="B54" s="27">
        <v>1421.03</v>
      </c>
      <c r="C54" s="27">
        <v>-110.29</v>
      </c>
      <c r="D54" s="27">
        <v>0</v>
      </c>
      <c r="E54" s="27">
        <v>1421.03</v>
      </c>
      <c r="F54" s="27">
        <v>1421.03</v>
      </c>
      <c r="G54" s="27">
        <v>-1000</v>
      </c>
      <c r="H54" s="27">
        <v>0</v>
      </c>
      <c r="I54" s="27">
        <v>180</v>
      </c>
      <c r="J54" s="27">
        <v>889.71</v>
      </c>
      <c r="K54" s="34">
        <v>2.5034000000000001</v>
      </c>
      <c r="L54" s="34">
        <v>2.5470000000000002</v>
      </c>
      <c r="M54" s="26">
        <f t="shared" si="2"/>
        <v>0.76196281621456874</v>
      </c>
      <c r="N54" s="27"/>
      <c r="O54" s="27">
        <f t="shared" si="3"/>
        <v>70.40760608653369</v>
      </c>
    </row>
    <row r="55" spans="1:15" x14ac:dyDescent="0.25">
      <c r="A55" s="37">
        <v>1470</v>
      </c>
      <c r="B55" s="27">
        <v>1446.93</v>
      </c>
      <c r="C55" s="27">
        <v>-125.43</v>
      </c>
      <c r="D55" s="27">
        <v>0</v>
      </c>
      <c r="E55" s="27">
        <v>1446.93</v>
      </c>
      <c r="F55" s="27">
        <v>1446.93</v>
      </c>
      <c r="G55" s="27">
        <v>-1000</v>
      </c>
      <c r="H55" s="27">
        <v>0</v>
      </c>
      <c r="I55" s="27">
        <v>180</v>
      </c>
      <c r="J55" s="27">
        <v>874.57</v>
      </c>
      <c r="K55" s="34">
        <v>2.5508000000000002</v>
      </c>
      <c r="L55" s="34">
        <v>2.5933999999999999</v>
      </c>
      <c r="M55" s="26">
        <f t="shared" si="2"/>
        <v>0.76196281621456874</v>
      </c>
      <c r="N55" s="27"/>
      <c r="O55" s="27">
        <f t="shared" si="3"/>
        <v>67.969926456963989</v>
      </c>
    </row>
    <row r="56" spans="1:15" x14ac:dyDescent="0.25">
      <c r="A56" s="37">
        <v>1500</v>
      </c>
      <c r="B56" s="27">
        <v>1472.28</v>
      </c>
      <c r="C56" s="27">
        <v>-141.47999999999999</v>
      </c>
      <c r="D56" s="27">
        <v>0</v>
      </c>
      <c r="E56" s="27">
        <v>1472.28</v>
      </c>
      <c r="F56" s="27">
        <v>1472.28</v>
      </c>
      <c r="G56" s="27">
        <v>-1000</v>
      </c>
      <c r="H56" s="27">
        <v>0</v>
      </c>
      <c r="I56" s="27">
        <v>180</v>
      </c>
      <c r="J56" s="27">
        <v>858.52</v>
      </c>
      <c r="K56" s="34">
        <v>2.5979999999999999</v>
      </c>
      <c r="L56" s="34">
        <v>2.6387999999999998</v>
      </c>
      <c r="M56" s="26">
        <f t="shared" si="2"/>
        <v>0.76196281621456874</v>
      </c>
      <c r="N56" s="27"/>
      <c r="O56" s="27">
        <f t="shared" si="3"/>
        <v>65.562799963341917</v>
      </c>
    </row>
    <row r="57" spans="1:15" x14ac:dyDescent="0.25">
      <c r="A57" s="37">
        <v>1530</v>
      </c>
      <c r="B57" s="27">
        <v>1497.05</v>
      </c>
      <c r="C57" s="27">
        <v>-158.38999999999999</v>
      </c>
      <c r="D57" s="27">
        <v>0</v>
      </c>
      <c r="E57" s="27">
        <v>1497.05</v>
      </c>
      <c r="F57" s="27">
        <v>1497.05</v>
      </c>
      <c r="G57" s="27">
        <v>-1000</v>
      </c>
      <c r="H57" s="27">
        <v>0</v>
      </c>
      <c r="I57" s="27">
        <v>180</v>
      </c>
      <c r="J57" s="27">
        <v>841.61</v>
      </c>
      <c r="K57" s="34">
        <v>2.6448999999999998</v>
      </c>
      <c r="L57" s="34">
        <v>2.6831999999999998</v>
      </c>
      <c r="M57" s="26">
        <f t="shared" si="2"/>
        <v>0.76196281621456874</v>
      </c>
      <c r="N57" s="27"/>
      <c r="O57" s="27">
        <f t="shared" si="3"/>
        <v>63.18803430436288</v>
      </c>
    </row>
    <row r="58" spans="1:15" x14ac:dyDescent="0.25">
      <c r="A58" s="37">
        <v>1560</v>
      </c>
      <c r="B58" s="27">
        <v>1521.22</v>
      </c>
      <c r="C58" s="27">
        <v>-176.17</v>
      </c>
      <c r="D58" s="27">
        <v>0</v>
      </c>
      <c r="E58" s="27">
        <v>1521.22</v>
      </c>
      <c r="F58" s="27">
        <v>1521.22</v>
      </c>
      <c r="G58" s="27">
        <v>-1000</v>
      </c>
      <c r="H58" s="27">
        <v>0</v>
      </c>
      <c r="I58" s="27">
        <v>180</v>
      </c>
      <c r="J58" s="27">
        <v>823.83</v>
      </c>
      <c r="K58" s="34">
        <v>2.6913999999999998</v>
      </c>
      <c r="L58" s="34">
        <v>2.7265999999999999</v>
      </c>
      <c r="M58" s="26">
        <f t="shared" si="2"/>
        <v>0.76196281621456874</v>
      </c>
      <c r="N58" s="27"/>
      <c r="O58" s="27">
        <f t="shared" si="3"/>
        <v>60.842748305795169</v>
      </c>
    </row>
    <row r="59" spans="1:15" x14ac:dyDescent="0.25">
      <c r="A59" s="37">
        <v>1590</v>
      </c>
      <c r="B59" s="27">
        <v>1544.75</v>
      </c>
      <c r="C59" s="27">
        <v>-194.77</v>
      </c>
      <c r="D59" s="27">
        <v>0</v>
      </c>
      <c r="E59" s="27">
        <v>1544.75</v>
      </c>
      <c r="F59" s="27">
        <v>1544.75</v>
      </c>
      <c r="G59" s="27">
        <v>-1000</v>
      </c>
      <c r="H59" s="27">
        <v>0</v>
      </c>
      <c r="I59" s="27">
        <v>180</v>
      </c>
      <c r="J59" s="27">
        <v>805.23</v>
      </c>
      <c r="K59" s="34">
        <v>2.7374999999999998</v>
      </c>
      <c r="L59" s="34">
        <v>2.7686999999999999</v>
      </c>
      <c r="M59" s="26">
        <f t="shared" si="2"/>
        <v>0.76196281621456874</v>
      </c>
      <c r="N59" s="27"/>
      <c r="O59" s="27">
        <f t="shared" si="3"/>
        <v>58.530602766458969</v>
      </c>
    </row>
    <row r="60" spans="1:15" x14ac:dyDescent="0.25">
      <c r="A60" s="37">
        <v>1620</v>
      </c>
      <c r="B60" s="27">
        <v>1567.62</v>
      </c>
      <c r="C60" s="27">
        <v>-214.19</v>
      </c>
      <c r="D60" s="27">
        <v>0</v>
      </c>
      <c r="E60" s="27">
        <v>1567.62</v>
      </c>
      <c r="F60" s="27">
        <v>1567.62</v>
      </c>
      <c r="G60" s="27">
        <v>-1000</v>
      </c>
      <c r="H60" s="27">
        <v>0</v>
      </c>
      <c r="I60" s="27">
        <v>180</v>
      </c>
      <c r="J60" s="27">
        <v>785.81</v>
      </c>
      <c r="K60" s="34">
        <v>2.7831999999999999</v>
      </c>
      <c r="L60" s="34">
        <v>2.8096999999999999</v>
      </c>
      <c r="M60" s="26">
        <f t="shared" si="2"/>
        <v>0.76196281621456874</v>
      </c>
      <c r="N60" s="27"/>
      <c r="O60" s="27">
        <f t="shared" si="3"/>
        <v>56.246023344191265</v>
      </c>
    </row>
    <row r="61" spans="1:15" x14ac:dyDescent="0.25">
      <c r="A61" s="37">
        <v>1650</v>
      </c>
      <c r="B61" s="27">
        <v>1589.79</v>
      </c>
      <c r="C61" s="27">
        <v>-234.39</v>
      </c>
      <c r="D61" s="27">
        <v>0</v>
      </c>
      <c r="E61" s="27">
        <v>1589.79</v>
      </c>
      <c r="F61" s="27">
        <v>1589.79</v>
      </c>
      <c r="G61" s="27">
        <v>-1000</v>
      </c>
      <c r="H61" s="27">
        <v>0</v>
      </c>
      <c r="I61" s="27">
        <v>180</v>
      </c>
      <c r="J61" s="27">
        <v>765.61</v>
      </c>
      <c r="K61" s="34">
        <v>2.8281999999999998</v>
      </c>
      <c r="L61" s="34">
        <v>2.8494999999999999</v>
      </c>
      <c r="M61" s="26">
        <f t="shared" si="2"/>
        <v>0.76196281621456874</v>
      </c>
      <c r="N61" s="27"/>
      <c r="O61" s="27">
        <f t="shared" si="3"/>
        <v>53.992579498094941</v>
      </c>
    </row>
    <row r="62" spans="1:15" x14ac:dyDescent="0.25">
      <c r="A62" s="37">
        <v>1680</v>
      </c>
      <c r="B62" s="27">
        <v>1611.25</v>
      </c>
      <c r="C62" s="27">
        <v>-255.35</v>
      </c>
      <c r="D62" s="27">
        <v>0</v>
      </c>
      <c r="E62" s="27">
        <v>1611.25</v>
      </c>
      <c r="F62" s="27">
        <v>1611.25</v>
      </c>
      <c r="G62" s="27">
        <v>-1000</v>
      </c>
      <c r="H62" s="27">
        <v>0</v>
      </c>
      <c r="I62" s="27">
        <v>180</v>
      </c>
      <c r="J62" s="27">
        <v>744.65</v>
      </c>
      <c r="K62" s="34">
        <v>2.8725999999999998</v>
      </c>
      <c r="L62" s="34">
        <v>2.8879000000000001</v>
      </c>
      <c r="M62" s="26">
        <f t="shared" si="2"/>
        <v>0.76196281621456874</v>
      </c>
      <c r="N62" s="27"/>
      <c r="O62" s="27">
        <f t="shared" si="3"/>
        <v>51.769042620597837</v>
      </c>
    </row>
    <row r="63" spans="1:15" x14ac:dyDescent="0.25">
      <c r="A63" s="37">
        <v>1710</v>
      </c>
      <c r="B63" s="27">
        <v>1631.97</v>
      </c>
      <c r="C63" s="27">
        <v>-277.05</v>
      </c>
      <c r="D63" s="27">
        <v>0</v>
      </c>
      <c r="E63" s="27">
        <v>1631.97</v>
      </c>
      <c r="F63" s="27">
        <v>1631.97</v>
      </c>
      <c r="G63" s="27">
        <v>-1000</v>
      </c>
      <c r="H63" s="27">
        <v>0</v>
      </c>
      <c r="I63" s="27">
        <v>180</v>
      </c>
      <c r="J63" s="27">
        <v>722.95</v>
      </c>
      <c r="K63" s="34">
        <v>2.9163000000000001</v>
      </c>
      <c r="L63" s="34">
        <v>2.9251</v>
      </c>
      <c r="M63" s="26">
        <f t="shared" si="2"/>
        <v>0.76196281621456874</v>
      </c>
      <c r="N63" s="27"/>
      <c r="O63" s="27">
        <f t="shared" si="3"/>
        <v>49.572466214514385</v>
      </c>
    </row>
    <row r="64" spans="1:15" x14ac:dyDescent="0.25">
      <c r="A64" s="37">
        <v>1740</v>
      </c>
      <c r="B64" s="27">
        <v>1651.91</v>
      </c>
      <c r="C64" s="27">
        <v>-299.45999999999998</v>
      </c>
      <c r="D64" s="27">
        <v>0</v>
      </c>
      <c r="E64" s="27">
        <v>1651.91</v>
      </c>
      <c r="F64" s="27">
        <v>1651.91</v>
      </c>
      <c r="G64" s="27">
        <v>-1000</v>
      </c>
      <c r="H64" s="27">
        <v>0</v>
      </c>
      <c r="I64" s="27">
        <v>180</v>
      </c>
      <c r="J64" s="27">
        <v>700.54</v>
      </c>
      <c r="K64" s="34">
        <v>2.9590999999999998</v>
      </c>
      <c r="L64" s="34">
        <v>2.9607999999999999</v>
      </c>
      <c r="M64" s="26">
        <f t="shared" si="2"/>
        <v>0.76196281621456874</v>
      </c>
      <c r="N64" s="27"/>
      <c r="O64" s="27">
        <f t="shared" si="3"/>
        <v>47.405686442258165</v>
      </c>
    </row>
    <row r="65" spans="1:15" x14ac:dyDescent="0.25">
      <c r="A65" s="37">
        <v>1770</v>
      </c>
      <c r="B65" s="27">
        <v>1671.06</v>
      </c>
      <c r="C65" s="27">
        <v>-322.55</v>
      </c>
      <c r="D65" s="27">
        <v>0</v>
      </c>
      <c r="E65" s="27">
        <v>1671.06</v>
      </c>
      <c r="F65" s="27">
        <v>1671.06</v>
      </c>
      <c r="G65" s="27">
        <v>-1000</v>
      </c>
      <c r="H65" s="27">
        <v>0</v>
      </c>
      <c r="I65" s="27">
        <v>180</v>
      </c>
      <c r="J65" s="27">
        <v>677.45</v>
      </c>
      <c r="K65" s="34">
        <v>3.0009000000000001</v>
      </c>
      <c r="L65" s="34">
        <v>2.9950999999999999</v>
      </c>
      <c r="M65" s="26">
        <f t="shared" si="2"/>
        <v>0.76196281621456874</v>
      </c>
      <c r="N65" s="27"/>
      <c r="O65" s="27">
        <f t="shared" si="3"/>
        <v>45.267018932134981</v>
      </c>
    </row>
    <row r="66" spans="1:15" x14ac:dyDescent="0.25">
      <c r="A66" s="37">
        <v>1800</v>
      </c>
      <c r="B66" s="27">
        <v>1689.39</v>
      </c>
      <c r="C66" s="27">
        <v>-346.29</v>
      </c>
      <c r="D66" s="27">
        <v>0</v>
      </c>
      <c r="E66" s="27">
        <v>1689.39</v>
      </c>
      <c r="F66" s="27">
        <v>1689.39</v>
      </c>
      <c r="G66" s="27">
        <v>-1000</v>
      </c>
      <c r="H66" s="27">
        <v>0</v>
      </c>
      <c r="I66" s="27">
        <v>180</v>
      </c>
      <c r="J66" s="27">
        <v>653.71</v>
      </c>
      <c r="K66" s="34">
        <v>3.0417000000000001</v>
      </c>
      <c r="L66" s="34">
        <v>3.028</v>
      </c>
      <c r="M66" s="26">
        <f t="shared" si="2"/>
        <v>0.76196281621456874</v>
      </c>
      <c r="N66" s="27"/>
      <c r="O66" s="27">
        <f t="shared" si="3"/>
        <v>43.154930871668668</v>
      </c>
    </row>
    <row r="67" spans="1:15" x14ac:dyDescent="0.25">
      <c r="A67" s="37">
        <v>1830</v>
      </c>
      <c r="B67" s="27">
        <v>1706.89</v>
      </c>
      <c r="C67" s="27">
        <v>-370.66</v>
      </c>
      <c r="D67" s="27">
        <v>0</v>
      </c>
      <c r="E67" s="27">
        <v>1706.89</v>
      </c>
      <c r="F67" s="27">
        <v>1706.89</v>
      </c>
      <c r="G67" s="27">
        <v>-1000</v>
      </c>
      <c r="H67" s="27">
        <v>0</v>
      </c>
      <c r="I67" s="27">
        <v>180</v>
      </c>
      <c r="J67" s="27">
        <v>629.34</v>
      </c>
      <c r="K67" s="34">
        <v>3.0811999999999999</v>
      </c>
      <c r="L67" s="34">
        <v>3.0592999999999999</v>
      </c>
      <c r="M67" s="26">
        <f t="shared" si="2"/>
        <v>0.76196281621456874</v>
      </c>
      <c r="N67" s="27"/>
      <c r="O67" s="27">
        <f t="shared" si="3"/>
        <v>41.070670831205675</v>
      </c>
    </row>
    <row r="68" spans="1:15" x14ac:dyDescent="0.25">
      <c r="A68" s="37">
        <v>1860</v>
      </c>
      <c r="B68" s="27">
        <v>1723.52</v>
      </c>
      <c r="C68" s="27">
        <v>-395.63</v>
      </c>
      <c r="D68" s="27">
        <v>0</v>
      </c>
      <c r="E68" s="27">
        <v>1723.52</v>
      </c>
      <c r="F68" s="27">
        <v>1723.52</v>
      </c>
      <c r="G68" s="27">
        <v>-1000</v>
      </c>
      <c r="H68" s="27">
        <v>0</v>
      </c>
      <c r="I68" s="27">
        <v>180</v>
      </c>
      <c r="J68" s="27">
        <v>604.37</v>
      </c>
      <c r="K68" s="34">
        <v>3.1194999999999999</v>
      </c>
      <c r="L68" s="34">
        <v>3.0891999999999999</v>
      </c>
      <c r="M68" s="26">
        <f t="shared" si="2"/>
        <v>0.76196281621456874</v>
      </c>
      <c r="N68" s="27"/>
      <c r="O68" s="27">
        <f t="shared" si="3"/>
        <v>39.010526168661599</v>
      </c>
    </row>
    <row r="69" spans="1:15" x14ac:dyDescent="0.25">
      <c r="A69" s="37">
        <v>1890</v>
      </c>
      <c r="B69" s="27">
        <v>1739.27</v>
      </c>
      <c r="C69" s="27">
        <v>-421.16</v>
      </c>
      <c r="D69" s="27">
        <v>0</v>
      </c>
      <c r="E69" s="27">
        <v>1739.27</v>
      </c>
      <c r="F69" s="27">
        <v>1739.27</v>
      </c>
      <c r="G69" s="27">
        <v>-1000</v>
      </c>
      <c r="H69" s="27">
        <v>0</v>
      </c>
      <c r="I69" s="27">
        <v>180</v>
      </c>
      <c r="J69" s="27">
        <v>578.84</v>
      </c>
      <c r="K69" s="34">
        <v>3.1562999999999999</v>
      </c>
      <c r="L69" s="34">
        <v>3.1173999999999999</v>
      </c>
      <c r="M69" s="26">
        <f t="shared" ref="M69:M104" si="4">((ref_diam+offset_diam)/2)/(12*3.281)</f>
        <v>0.76196281621456874</v>
      </c>
      <c r="N69" s="27"/>
      <c r="O69" s="27">
        <f t="shared" ref="O69:O102" si="5">(J69-M69-surface_margin)/(scaling_factor*(SQRT(K69^2+L69^2+sigma_pa^2)))</f>
        <v>36.977269766782747</v>
      </c>
    </row>
    <row r="70" spans="1:15" x14ac:dyDescent="0.25">
      <c r="A70" s="37">
        <v>1920</v>
      </c>
      <c r="B70" s="27">
        <v>1754.12</v>
      </c>
      <c r="C70" s="27">
        <v>-447.23</v>
      </c>
      <c r="D70" s="27">
        <v>0</v>
      </c>
      <c r="E70" s="27">
        <v>1754.12</v>
      </c>
      <c r="F70" s="27">
        <v>1754.12</v>
      </c>
      <c r="G70" s="27">
        <v>-1000</v>
      </c>
      <c r="H70" s="27">
        <v>0</v>
      </c>
      <c r="I70" s="27">
        <v>180</v>
      </c>
      <c r="J70" s="27">
        <v>552.77</v>
      </c>
      <c r="K70" s="34">
        <v>3.1915</v>
      </c>
      <c r="L70" s="34">
        <v>3.1440000000000001</v>
      </c>
      <c r="M70" s="26">
        <f t="shared" si="4"/>
        <v>0.76196281621456874</v>
      </c>
      <c r="N70" s="27"/>
      <c r="O70" s="27">
        <f t="shared" si="5"/>
        <v>34.968342875963046</v>
      </c>
    </row>
    <row r="71" spans="1:15" x14ac:dyDescent="0.25">
      <c r="A71" s="37">
        <v>1950</v>
      </c>
      <c r="B71" s="27">
        <v>1768.05</v>
      </c>
      <c r="C71" s="27">
        <v>-473.79</v>
      </c>
      <c r="D71" s="27">
        <v>0</v>
      </c>
      <c r="E71" s="27">
        <v>1768.05</v>
      </c>
      <c r="F71" s="27">
        <v>1768.05</v>
      </c>
      <c r="G71" s="27">
        <v>-1000</v>
      </c>
      <c r="H71" s="27">
        <v>0</v>
      </c>
      <c r="I71" s="27">
        <v>180</v>
      </c>
      <c r="J71" s="27">
        <v>526.21</v>
      </c>
      <c r="K71" s="34">
        <v>3.2250999999999999</v>
      </c>
      <c r="L71" s="34">
        <v>3.169</v>
      </c>
      <c r="M71" s="26">
        <f t="shared" si="4"/>
        <v>0.76196281621456874</v>
      </c>
      <c r="N71" s="27"/>
      <c r="O71" s="27">
        <f t="shared" si="5"/>
        <v>32.983235308633695</v>
      </c>
    </row>
    <row r="72" spans="1:15" x14ac:dyDescent="0.25">
      <c r="A72" s="37">
        <v>1980</v>
      </c>
      <c r="B72" s="27">
        <v>1781.04</v>
      </c>
      <c r="C72" s="27">
        <v>-500.83</v>
      </c>
      <c r="D72" s="27">
        <v>0</v>
      </c>
      <c r="E72" s="27">
        <v>1781.04</v>
      </c>
      <c r="F72" s="27">
        <v>1781.04</v>
      </c>
      <c r="G72" s="27">
        <v>-1000</v>
      </c>
      <c r="H72" s="27">
        <v>0</v>
      </c>
      <c r="I72" s="27">
        <v>180</v>
      </c>
      <c r="J72" s="27">
        <v>499.17</v>
      </c>
      <c r="K72" s="34">
        <v>3.2568999999999999</v>
      </c>
      <c r="L72" s="34">
        <v>3.1922999999999999</v>
      </c>
      <c r="M72" s="26">
        <f t="shared" si="4"/>
        <v>0.76196281621456874</v>
      </c>
      <c r="N72" s="27"/>
      <c r="O72" s="27">
        <f t="shared" si="5"/>
        <v>31.020462053712244</v>
      </c>
    </row>
    <row r="73" spans="1:15" x14ac:dyDescent="0.25">
      <c r="A73" s="37">
        <v>2010</v>
      </c>
      <c r="B73" s="27">
        <v>1793.09</v>
      </c>
      <c r="C73" s="27">
        <v>-528.30999999999995</v>
      </c>
      <c r="D73" s="27">
        <v>0</v>
      </c>
      <c r="E73" s="27">
        <v>1793.09</v>
      </c>
      <c r="F73" s="27">
        <v>1793.09</v>
      </c>
      <c r="G73" s="27">
        <v>-1000</v>
      </c>
      <c r="H73" s="27">
        <v>0</v>
      </c>
      <c r="I73" s="27">
        <v>180</v>
      </c>
      <c r="J73" s="27">
        <v>471.69</v>
      </c>
      <c r="K73" s="34">
        <v>3.2869000000000002</v>
      </c>
      <c r="L73" s="34">
        <v>3.2139000000000002</v>
      </c>
      <c r="M73" s="26">
        <f t="shared" si="4"/>
        <v>0.76196281621456874</v>
      </c>
      <c r="N73" s="27"/>
      <c r="O73" s="27">
        <f t="shared" si="5"/>
        <v>29.078821845121638</v>
      </c>
    </row>
    <row r="74" spans="1:15" x14ac:dyDescent="0.25">
      <c r="A74" s="37">
        <v>2040</v>
      </c>
      <c r="B74" s="27">
        <v>1804.16</v>
      </c>
      <c r="C74" s="27">
        <v>-556.19000000000005</v>
      </c>
      <c r="D74" s="27">
        <v>0</v>
      </c>
      <c r="E74" s="27">
        <v>1804.16</v>
      </c>
      <c r="F74" s="27">
        <v>1804.16</v>
      </c>
      <c r="G74" s="27">
        <v>-1000</v>
      </c>
      <c r="H74" s="27">
        <v>0</v>
      </c>
      <c r="I74" s="27">
        <v>180</v>
      </c>
      <c r="J74" s="27">
        <v>443.81</v>
      </c>
      <c r="K74" s="34">
        <v>3.3149000000000002</v>
      </c>
      <c r="L74" s="34">
        <v>3.2336999999999998</v>
      </c>
      <c r="M74" s="26">
        <f t="shared" si="4"/>
        <v>0.76196281621456874</v>
      </c>
      <c r="N74" s="27"/>
      <c r="O74" s="27">
        <f t="shared" si="5"/>
        <v>27.158450780993658</v>
      </c>
    </row>
    <row r="75" spans="1:15" x14ac:dyDescent="0.25">
      <c r="A75" s="37">
        <v>2070</v>
      </c>
      <c r="B75" s="27">
        <v>1814.26</v>
      </c>
      <c r="C75" s="27">
        <v>-584.42999999999995</v>
      </c>
      <c r="D75" s="27">
        <v>0</v>
      </c>
      <c r="E75" s="27">
        <v>1814.26</v>
      </c>
      <c r="F75" s="27">
        <v>1814.26</v>
      </c>
      <c r="G75" s="27">
        <v>-1000</v>
      </c>
      <c r="H75" s="27">
        <v>0</v>
      </c>
      <c r="I75" s="27">
        <v>180</v>
      </c>
      <c r="J75" s="27">
        <v>415.57</v>
      </c>
      <c r="K75" s="34">
        <v>3.3408000000000002</v>
      </c>
      <c r="L75" s="34">
        <v>3.2517999999999998</v>
      </c>
      <c r="M75" s="26">
        <f t="shared" si="4"/>
        <v>0.76196281621456874</v>
      </c>
      <c r="N75" s="27"/>
      <c r="O75" s="27">
        <f t="shared" si="5"/>
        <v>25.258073102572318</v>
      </c>
    </row>
    <row r="76" spans="1:15" x14ac:dyDescent="0.25">
      <c r="A76" s="37">
        <v>2100</v>
      </c>
      <c r="B76" s="27">
        <v>1823.37</v>
      </c>
      <c r="C76" s="27">
        <v>-613.02</v>
      </c>
      <c r="D76" s="27">
        <v>0</v>
      </c>
      <c r="E76" s="27">
        <v>1823.37</v>
      </c>
      <c r="F76" s="27">
        <v>1823.37</v>
      </c>
      <c r="G76" s="27">
        <v>-1000</v>
      </c>
      <c r="H76" s="27">
        <v>0</v>
      </c>
      <c r="I76" s="27">
        <v>180</v>
      </c>
      <c r="J76" s="27">
        <v>386.98</v>
      </c>
      <c r="K76" s="34">
        <v>3.3647</v>
      </c>
      <c r="L76" s="34">
        <v>3.2681</v>
      </c>
      <c r="M76" s="26">
        <f t="shared" si="4"/>
        <v>0.76196281621456874</v>
      </c>
      <c r="N76" s="27"/>
      <c r="O76" s="27">
        <f t="shared" si="5"/>
        <v>23.374675686181952</v>
      </c>
    </row>
    <row r="77" spans="1:15" x14ac:dyDescent="0.25">
      <c r="A77" s="37">
        <v>2130</v>
      </c>
      <c r="B77" s="27">
        <v>1831.47</v>
      </c>
      <c r="C77" s="27">
        <v>-641.9</v>
      </c>
      <c r="D77" s="27">
        <v>0</v>
      </c>
      <c r="E77" s="27">
        <v>1831.47</v>
      </c>
      <c r="F77" s="27">
        <v>1831.47</v>
      </c>
      <c r="G77" s="27">
        <v>-1000</v>
      </c>
      <c r="H77" s="27">
        <v>0</v>
      </c>
      <c r="I77" s="27">
        <v>180</v>
      </c>
      <c r="J77" s="27">
        <v>358.1</v>
      </c>
      <c r="K77" s="34">
        <v>3.3862999999999999</v>
      </c>
      <c r="L77" s="34">
        <v>3.2826</v>
      </c>
      <c r="M77" s="26">
        <f t="shared" si="4"/>
        <v>0.76196281621456874</v>
      </c>
      <c r="N77" s="27"/>
      <c r="O77" s="27">
        <f t="shared" si="5"/>
        <v>21.50936897470298</v>
      </c>
    </row>
    <row r="78" spans="1:15" x14ac:dyDescent="0.25">
      <c r="A78" s="37">
        <v>2160</v>
      </c>
      <c r="B78" s="27">
        <v>1838.56</v>
      </c>
      <c r="C78" s="27">
        <v>-671.05</v>
      </c>
      <c r="D78" s="27">
        <v>0</v>
      </c>
      <c r="E78" s="27">
        <v>1838.56</v>
      </c>
      <c r="F78" s="27">
        <v>1838.56</v>
      </c>
      <c r="G78" s="27">
        <v>-1000</v>
      </c>
      <c r="H78" s="27">
        <v>0</v>
      </c>
      <c r="I78" s="27">
        <v>180</v>
      </c>
      <c r="J78" s="27">
        <v>328.95</v>
      </c>
      <c r="K78" s="34">
        <v>3.4058000000000002</v>
      </c>
      <c r="L78" s="34">
        <v>3.2953999999999999</v>
      </c>
      <c r="M78" s="26">
        <f t="shared" si="4"/>
        <v>0.76196281621456874</v>
      </c>
      <c r="N78" s="27"/>
      <c r="O78" s="27">
        <f t="shared" si="5"/>
        <v>19.65881037063237</v>
      </c>
    </row>
    <row r="79" spans="1:15" x14ac:dyDescent="0.25">
      <c r="A79" s="37">
        <v>2190</v>
      </c>
      <c r="B79" s="27">
        <v>1844.63</v>
      </c>
      <c r="C79" s="27">
        <v>-700.43</v>
      </c>
      <c r="D79" s="27">
        <v>0</v>
      </c>
      <c r="E79" s="27">
        <v>1844.63</v>
      </c>
      <c r="F79" s="27">
        <v>1844.63</v>
      </c>
      <c r="G79" s="27">
        <v>-1000</v>
      </c>
      <c r="H79" s="27">
        <v>0</v>
      </c>
      <c r="I79" s="27">
        <v>180</v>
      </c>
      <c r="J79" s="27">
        <v>299.57</v>
      </c>
      <c r="K79" s="34">
        <v>3.423</v>
      </c>
      <c r="L79" s="34">
        <v>3.3062</v>
      </c>
      <c r="M79" s="26">
        <f t="shared" si="4"/>
        <v>0.76196281621456874</v>
      </c>
      <c r="N79" s="27"/>
      <c r="O79" s="27">
        <f t="shared" si="5"/>
        <v>17.823388613073863</v>
      </c>
    </row>
    <row r="80" spans="1:15" x14ac:dyDescent="0.25">
      <c r="A80" s="37">
        <v>2220</v>
      </c>
      <c r="B80" s="27">
        <v>1849.66</v>
      </c>
      <c r="C80" s="27">
        <v>-730</v>
      </c>
      <c r="D80" s="27">
        <v>0</v>
      </c>
      <c r="E80" s="27">
        <v>1849.66</v>
      </c>
      <c r="F80" s="27">
        <v>1849.66</v>
      </c>
      <c r="G80" s="27">
        <v>-1000</v>
      </c>
      <c r="H80" s="27">
        <v>0</v>
      </c>
      <c r="I80" s="27">
        <v>180</v>
      </c>
      <c r="J80" s="27">
        <v>270</v>
      </c>
      <c r="K80" s="34">
        <v>3.4380000000000002</v>
      </c>
      <c r="L80" s="34">
        <v>3.3153000000000001</v>
      </c>
      <c r="M80" s="26">
        <f t="shared" si="4"/>
        <v>0.76196281621456874</v>
      </c>
      <c r="N80" s="27"/>
      <c r="O80" s="27">
        <f t="shared" si="5"/>
        <v>16.000905918282783</v>
      </c>
    </row>
    <row r="81" spans="1:15" x14ac:dyDescent="0.25">
      <c r="A81" s="37">
        <v>2250</v>
      </c>
      <c r="B81" s="27">
        <v>1853.67</v>
      </c>
      <c r="C81" s="27">
        <v>-759.73</v>
      </c>
      <c r="D81" s="27">
        <v>0</v>
      </c>
      <c r="E81" s="27">
        <v>1853.67</v>
      </c>
      <c r="F81" s="27">
        <v>1853.67</v>
      </c>
      <c r="G81" s="27">
        <v>-1000</v>
      </c>
      <c r="H81" s="27">
        <v>0</v>
      </c>
      <c r="I81" s="27">
        <v>180</v>
      </c>
      <c r="J81" s="27">
        <v>240.27</v>
      </c>
      <c r="K81" s="34">
        <v>3.4506999999999999</v>
      </c>
      <c r="L81" s="34">
        <v>3.3224</v>
      </c>
      <c r="M81" s="26">
        <f t="shared" si="4"/>
        <v>0.76196281621456874</v>
      </c>
      <c r="N81" s="27"/>
      <c r="O81" s="27">
        <f t="shared" si="5"/>
        <v>14.190713802620509</v>
      </c>
    </row>
    <row r="82" spans="1:15" x14ac:dyDescent="0.25">
      <c r="A82" s="37">
        <v>2280</v>
      </c>
      <c r="B82" s="27">
        <v>1856.72</v>
      </c>
      <c r="C82" s="27">
        <v>-789.57</v>
      </c>
      <c r="D82" s="27">
        <v>0</v>
      </c>
      <c r="E82" s="27">
        <v>1856.72</v>
      </c>
      <c r="F82" s="27">
        <v>1856.72</v>
      </c>
      <c r="G82" s="27">
        <v>-1000</v>
      </c>
      <c r="H82" s="27">
        <v>0</v>
      </c>
      <c r="I82" s="27">
        <v>180</v>
      </c>
      <c r="J82" s="27">
        <v>210.43</v>
      </c>
      <c r="K82" s="34">
        <v>3.4613999999999998</v>
      </c>
      <c r="L82" s="34">
        <v>3.3279000000000001</v>
      </c>
      <c r="M82" s="26">
        <f t="shared" si="4"/>
        <v>0.76196281621456874</v>
      </c>
      <c r="N82" s="27"/>
      <c r="O82" s="27">
        <f t="shared" si="5"/>
        <v>12.391004786537536</v>
      </c>
    </row>
    <row r="83" spans="1:15" x14ac:dyDescent="0.25">
      <c r="A83" s="37">
        <v>2310</v>
      </c>
      <c r="B83" s="27">
        <v>1859.33</v>
      </c>
      <c r="C83" s="27">
        <v>-819.46</v>
      </c>
      <c r="D83" s="27">
        <v>0</v>
      </c>
      <c r="E83" s="27">
        <v>1859.33</v>
      </c>
      <c r="F83" s="27">
        <v>1859.33</v>
      </c>
      <c r="G83" s="27">
        <v>-1000</v>
      </c>
      <c r="H83" s="27">
        <v>0</v>
      </c>
      <c r="I83" s="27">
        <v>180</v>
      </c>
      <c r="J83" s="27">
        <v>180.54</v>
      </c>
      <c r="K83" s="34">
        <v>3.4712000000000001</v>
      </c>
      <c r="L83" s="34">
        <v>3.3325999999999998</v>
      </c>
      <c r="M83" s="26">
        <f t="shared" si="4"/>
        <v>0.76196281621456874</v>
      </c>
      <c r="N83" s="27"/>
      <c r="O83" s="27">
        <f t="shared" si="5"/>
        <v>10.599484616097993</v>
      </c>
    </row>
    <row r="84" spans="1:15" x14ac:dyDescent="0.25">
      <c r="A84" s="37">
        <v>2340</v>
      </c>
      <c r="B84" s="27">
        <v>1861.95</v>
      </c>
      <c r="C84" s="27">
        <v>-849.34</v>
      </c>
      <c r="D84" s="27">
        <v>0</v>
      </c>
      <c r="E84" s="27">
        <v>1861.95</v>
      </c>
      <c r="F84" s="27">
        <v>1861.95</v>
      </c>
      <c r="G84" s="27">
        <v>-1000</v>
      </c>
      <c r="H84" s="27">
        <v>0</v>
      </c>
      <c r="I84" s="27">
        <v>180</v>
      </c>
      <c r="J84" s="27">
        <v>150.66</v>
      </c>
      <c r="K84" s="34">
        <v>3.4811000000000001</v>
      </c>
      <c r="L84" s="34">
        <v>3.3372999999999999</v>
      </c>
      <c r="M84" s="26">
        <f t="shared" si="4"/>
        <v>0.76196281621456874</v>
      </c>
      <c r="N84" s="27"/>
      <c r="O84" s="27">
        <f t="shared" si="5"/>
        <v>8.8160068109266447</v>
      </c>
    </row>
    <row r="85" spans="1:15" x14ac:dyDescent="0.25">
      <c r="A85" s="37">
        <v>2370</v>
      </c>
      <c r="B85" s="27">
        <v>1864.56</v>
      </c>
      <c r="C85" s="27">
        <v>-879.23</v>
      </c>
      <c r="D85" s="27">
        <v>0</v>
      </c>
      <c r="E85" s="27">
        <v>1864.56</v>
      </c>
      <c r="F85" s="27">
        <v>1864.56</v>
      </c>
      <c r="G85" s="27">
        <v>-1000</v>
      </c>
      <c r="H85" s="27">
        <v>0</v>
      </c>
      <c r="I85" s="27">
        <v>180</v>
      </c>
      <c r="J85" s="27">
        <v>120.77</v>
      </c>
      <c r="K85" s="34">
        <v>3.4912000000000001</v>
      </c>
      <c r="L85" s="34">
        <v>3.3420000000000001</v>
      </c>
      <c r="M85" s="26">
        <f t="shared" si="4"/>
        <v>0.76196281621456874</v>
      </c>
      <c r="N85" s="27"/>
      <c r="O85" s="27">
        <f t="shared" si="5"/>
        <v>7.0393215684954535</v>
      </c>
    </row>
    <row r="86" spans="1:15" x14ac:dyDescent="0.25">
      <c r="A86" s="37">
        <v>2400</v>
      </c>
      <c r="B86" s="27">
        <v>1867.18</v>
      </c>
      <c r="C86" s="27">
        <v>-909.12</v>
      </c>
      <c r="D86" s="27">
        <v>0</v>
      </c>
      <c r="E86" s="27">
        <v>1867.18</v>
      </c>
      <c r="F86" s="27">
        <v>1867.18</v>
      </c>
      <c r="G86" s="27">
        <v>-1000</v>
      </c>
      <c r="H86" s="27">
        <v>0</v>
      </c>
      <c r="I86" s="27">
        <v>180</v>
      </c>
      <c r="J86" s="27">
        <v>90.88</v>
      </c>
      <c r="K86" s="34">
        <v>3.5013999999999998</v>
      </c>
      <c r="L86" s="34">
        <v>3.3466</v>
      </c>
      <c r="M86" s="26">
        <f t="shared" si="4"/>
        <v>0.76196281621456874</v>
      </c>
      <c r="N86" s="27"/>
      <c r="O86" s="27">
        <f t="shared" si="5"/>
        <v>5.2702839070539218</v>
      </c>
    </row>
    <row r="87" spans="1:15" x14ac:dyDescent="0.25">
      <c r="A87" s="37">
        <v>2430</v>
      </c>
      <c r="B87" s="27">
        <v>1869.79</v>
      </c>
      <c r="C87" s="27">
        <v>-939</v>
      </c>
      <c r="D87" s="27">
        <v>0</v>
      </c>
      <c r="E87" s="27">
        <v>1869.79</v>
      </c>
      <c r="F87" s="27">
        <v>1869.79</v>
      </c>
      <c r="G87" s="27">
        <v>-1000</v>
      </c>
      <c r="H87" s="27">
        <v>0</v>
      </c>
      <c r="I87" s="27">
        <v>180</v>
      </c>
      <c r="J87" s="27">
        <v>61</v>
      </c>
      <c r="K87" s="34">
        <v>3.5118</v>
      </c>
      <c r="L87" s="34">
        <v>3.3513000000000002</v>
      </c>
      <c r="M87" s="26">
        <f t="shared" si="4"/>
        <v>0.76196281621456874</v>
      </c>
      <c r="N87" s="27"/>
      <c r="O87" s="27">
        <f t="shared" si="5"/>
        <v>3.5092858501113193</v>
      </c>
    </row>
    <row r="88" spans="1:15" x14ac:dyDescent="0.25">
      <c r="A88" s="37">
        <v>2460</v>
      </c>
      <c r="B88" s="27">
        <v>1872.41</v>
      </c>
      <c r="C88" s="27">
        <v>-968.89</v>
      </c>
      <c r="D88" s="27">
        <v>0</v>
      </c>
      <c r="E88" s="27">
        <v>1872.41</v>
      </c>
      <c r="F88" s="27">
        <v>1872.41</v>
      </c>
      <c r="G88" s="27">
        <v>-1000</v>
      </c>
      <c r="H88" s="27">
        <v>0</v>
      </c>
      <c r="I88" s="27">
        <v>180</v>
      </c>
      <c r="J88" s="27">
        <v>31.11</v>
      </c>
      <c r="K88" s="34">
        <v>3.5223</v>
      </c>
      <c r="L88" s="34">
        <v>3.3559999999999999</v>
      </c>
      <c r="M88" s="26">
        <f t="shared" si="4"/>
        <v>0.76196281621456874</v>
      </c>
      <c r="N88" s="27"/>
      <c r="O88" s="27">
        <f t="shared" si="5"/>
        <v>1.7553896304127532</v>
      </c>
    </row>
    <row r="89" spans="1:15" x14ac:dyDescent="0.25">
      <c r="A89" s="37">
        <v>2490</v>
      </c>
      <c r="B89" s="27">
        <v>1875.02</v>
      </c>
      <c r="C89" s="27">
        <v>-998.77</v>
      </c>
      <c r="D89" s="27">
        <v>0</v>
      </c>
      <c r="E89" s="27">
        <v>1875.02</v>
      </c>
      <c r="F89" s="27">
        <v>1875.02</v>
      </c>
      <c r="G89" s="27">
        <v>-1000</v>
      </c>
      <c r="H89" s="27">
        <v>0</v>
      </c>
      <c r="I89" s="27">
        <v>180</v>
      </c>
      <c r="J89" s="27">
        <v>1.23</v>
      </c>
      <c r="K89" s="34">
        <v>3.5329999999999999</v>
      </c>
      <c r="L89" s="34">
        <v>3.3607</v>
      </c>
      <c r="M89" s="26">
        <f t="shared" si="4"/>
        <v>0.76196281621456874</v>
      </c>
      <c r="N89" s="27"/>
      <c r="O89" s="27">
        <f t="shared" si="5"/>
        <v>9.794743273060371E-3</v>
      </c>
    </row>
    <row r="90" spans="1:15" x14ac:dyDescent="0.25">
      <c r="A90" s="37">
        <v>2520</v>
      </c>
      <c r="B90" s="27">
        <v>1877.64</v>
      </c>
      <c r="C90" s="27">
        <v>-1028.6600000000001</v>
      </c>
      <c r="D90" s="27">
        <v>0</v>
      </c>
      <c r="E90" s="27">
        <v>1877.64</v>
      </c>
      <c r="F90" s="27">
        <v>1877.64</v>
      </c>
      <c r="G90" s="27">
        <v>-1000</v>
      </c>
      <c r="H90" s="27">
        <v>0</v>
      </c>
      <c r="I90" s="27">
        <v>360</v>
      </c>
      <c r="J90" s="27">
        <v>28.66</v>
      </c>
      <c r="K90" s="34">
        <v>3.5438000000000001</v>
      </c>
      <c r="L90" s="34">
        <v>3.3654000000000002</v>
      </c>
      <c r="M90" s="26">
        <f t="shared" si="4"/>
        <v>0.76196281621456874</v>
      </c>
      <c r="N90" s="27"/>
      <c r="O90" s="27">
        <f t="shared" si="5"/>
        <v>1.6050611303665758</v>
      </c>
    </row>
    <row r="91" spans="1:15" x14ac:dyDescent="0.25">
      <c r="A91" s="37">
        <v>2550</v>
      </c>
      <c r="B91" s="27">
        <v>1880.25</v>
      </c>
      <c r="C91" s="27">
        <v>-1058.55</v>
      </c>
      <c r="D91" s="27">
        <v>0</v>
      </c>
      <c r="E91" s="27">
        <v>1880.25</v>
      </c>
      <c r="F91" s="27">
        <v>1880.25</v>
      </c>
      <c r="G91" s="27">
        <v>-1000</v>
      </c>
      <c r="H91" s="27">
        <v>0</v>
      </c>
      <c r="I91" s="27">
        <v>360</v>
      </c>
      <c r="J91" s="27">
        <v>58.55</v>
      </c>
      <c r="K91" s="34">
        <v>3.5548000000000002</v>
      </c>
      <c r="L91" s="34">
        <v>3.3700999999999999</v>
      </c>
      <c r="M91" s="26">
        <f t="shared" si="4"/>
        <v>0.76196281621456874</v>
      </c>
      <c r="N91" s="27"/>
      <c r="O91" s="27">
        <f t="shared" si="5"/>
        <v>3.3358438479583676</v>
      </c>
    </row>
    <row r="92" spans="1:15" x14ac:dyDescent="0.25">
      <c r="A92" s="37">
        <v>2580</v>
      </c>
      <c r="B92" s="27">
        <v>1882.87</v>
      </c>
      <c r="C92" s="27">
        <v>-1088.43</v>
      </c>
      <c r="D92" s="27">
        <v>0</v>
      </c>
      <c r="E92" s="27">
        <v>1882.87</v>
      </c>
      <c r="F92" s="27">
        <v>1882.87</v>
      </c>
      <c r="G92" s="27">
        <v>-1000</v>
      </c>
      <c r="H92" s="27">
        <v>0</v>
      </c>
      <c r="I92" s="27">
        <v>360</v>
      </c>
      <c r="J92" s="27">
        <v>88.43</v>
      </c>
      <c r="K92" s="34">
        <v>3.5659000000000001</v>
      </c>
      <c r="L92" s="34">
        <v>3.3748</v>
      </c>
      <c r="M92" s="26">
        <f t="shared" si="4"/>
        <v>0.76196281621456874</v>
      </c>
      <c r="N92" s="27"/>
      <c r="O92" s="27">
        <f t="shared" si="5"/>
        <v>5.0581441279293555</v>
      </c>
    </row>
    <row r="93" spans="1:15" x14ac:dyDescent="0.25">
      <c r="A93" s="37">
        <v>2610</v>
      </c>
      <c r="B93" s="27">
        <v>1885.48</v>
      </c>
      <c r="C93" s="27">
        <v>-1118.32</v>
      </c>
      <c r="D93" s="27">
        <v>0</v>
      </c>
      <c r="E93" s="27">
        <v>1885.48</v>
      </c>
      <c r="F93" s="27">
        <v>1885.48</v>
      </c>
      <c r="G93" s="27">
        <v>-1000</v>
      </c>
      <c r="H93" s="27">
        <v>0</v>
      </c>
      <c r="I93" s="27">
        <v>360</v>
      </c>
      <c r="J93" s="27">
        <v>118.32</v>
      </c>
      <c r="K93" s="34">
        <v>3.5771999999999999</v>
      </c>
      <c r="L93" s="34">
        <v>3.3795000000000002</v>
      </c>
      <c r="M93" s="26">
        <f t="shared" si="4"/>
        <v>0.76196281621456874</v>
      </c>
      <c r="N93" s="27"/>
      <c r="O93" s="27">
        <f t="shared" si="5"/>
        <v>6.7729963486708344</v>
      </c>
    </row>
    <row r="94" spans="1:15" x14ac:dyDescent="0.25">
      <c r="A94" s="37">
        <v>2640</v>
      </c>
      <c r="B94" s="27">
        <v>1888.09</v>
      </c>
      <c r="C94" s="27">
        <v>-1148.2</v>
      </c>
      <c r="D94" s="27">
        <v>0</v>
      </c>
      <c r="E94" s="27">
        <v>1888.09</v>
      </c>
      <c r="F94" s="27">
        <v>1888.09</v>
      </c>
      <c r="G94" s="27">
        <v>-1000</v>
      </c>
      <c r="H94" s="27">
        <v>0</v>
      </c>
      <c r="I94" s="27">
        <v>360</v>
      </c>
      <c r="J94" s="27">
        <v>148.19999999999999</v>
      </c>
      <c r="K94" s="34">
        <v>3.5886</v>
      </c>
      <c r="L94" s="34">
        <v>3.3841000000000001</v>
      </c>
      <c r="M94" s="26">
        <f t="shared" si="4"/>
        <v>0.76196281621456874</v>
      </c>
      <c r="N94" s="27"/>
      <c r="O94" s="27">
        <f t="shared" si="5"/>
        <v>8.4793851070858413</v>
      </c>
    </row>
    <row r="95" spans="1:15" x14ac:dyDescent="0.25">
      <c r="A95" s="37">
        <v>2670</v>
      </c>
      <c r="B95" s="27">
        <v>1890.71</v>
      </c>
      <c r="C95" s="27">
        <v>-1178.0899999999999</v>
      </c>
      <c r="D95" s="27">
        <v>0</v>
      </c>
      <c r="E95" s="27">
        <v>1890.71</v>
      </c>
      <c r="F95" s="27">
        <v>1890.71</v>
      </c>
      <c r="G95" s="27">
        <v>-1000</v>
      </c>
      <c r="H95" s="27">
        <v>0</v>
      </c>
      <c r="I95" s="27">
        <v>360</v>
      </c>
      <c r="J95" s="27">
        <v>178.09</v>
      </c>
      <c r="K95" s="34">
        <v>3.6002000000000001</v>
      </c>
      <c r="L95" s="34">
        <v>3.3887999999999998</v>
      </c>
      <c r="M95" s="26">
        <f t="shared" si="4"/>
        <v>0.76196281621456874</v>
      </c>
      <c r="N95" s="27"/>
      <c r="O95" s="27">
        <f t="shared" si="5"/>
        <v>10.178081616160604</v>
      </c>
    </row>
    <row r="96" spans="1:15" x14ac:dyDescent="0.25">
      <c r="A96" s="37">
        <v>2700</v>
      </c>
      <c r="B96" s="27">
        <v>1893.32</v>
      </c>
      <c r="C96" s="27">
        <v>-1207.97</v>
      </c>
      <c r="D96" s="27">
        <v>0</v>
      </c>
      <c r="E96" s="27">
        <v>1893.32</v>
      </c>
      <c r="F96" s="27">
        <v>1893.32</v>
      </c>
      <c r="G96" s="27">
        <v>-1000</v>
      </c>
      <c r="H96" s="27">
        <v>0</v>
      </c>
      <c r="I96" s="27">
        <v>360</v>
      </c>
      <c r="J96" s="27">
        <v>207.97</v>
      </c>
      <c r="K96" s="34">
        <v>3.6118999999999999</v>
      </c>
      <c r="L96" s="34">
        <v>3.3935</v>
      </c>
      <c r="M96" s="26">
        <f t="shared" si="4"/>
        <v>0.76196281621456874</v>
      </c>
      <c r="N96" s="27"/>
      <c r="O96" s="27">
        <f t="shared" si="5"/>
        <v>11.868104783543787</v>
      </c>
    </row>
    <row r="97" spans="1:15" x14ac:dyDescent="0.25">
      <c r="A97" s="37">
        <v>2730</v>
      </c>
      <c r="B97" s="27">
        <v>1895.94</v>
      </c>
      <c r="C97" s="27">
        <v>-1237.8599999999999</v>
      </c>
      <c r="D97" s="27">
        <v>0</v>
      </c>
      <c r="E97" s="27">
        <v>1895.94</v>
      </c>
      <c r="F97" s="27">
        <v>1895.94</v>
      </c>
      <c r="G97" s="27">
        <v>-1000</v>
      </c>
      <c r="H97" s="27">
        <v>0</v>
      </c>
      <c r="I97" s="27">
        <v>360</v>
      </c>
      <c r="J97" s="27">
        <v>237.86</v>
      </c>
      <c r="K97" s="34">
        <v>3.6238000000000001</v>
      </c>
      <c r="L97" s="34">
        <v>3.3982000000000001</v>
      </c>
      <c r="M97" s="26">
        <f t="shared" si="4"/>
        <v>0.76196281621456874</v>
      </c>
      <c r="N97" s="27"/>
      <c r="O97" s="27">
        <f t="shared" si="5"/>
        <v>13.550384464107069</v>
      </c>
    </row>
    <row r="98" spans="1:15" x14ac:dyDescent="0.25">
      <c r="A98" s="37">
        <v>2760</v>
      </c>
      <c r="B98" s="27">
        <v>1898.55</v>
      </c>
      <c r="C98" s="27">
        <v>-1267.75</v>
      </c>
      <c r="D98" s="27">
        <v>0</v>
      </c>
      <c r="E98" s="27">
        <v>1898.55</v>
      </c>
      <c r="F98" s="27">
        <v>1898.55</v>
      </c>
      <c r="G98" s="27">
        <v>-1000</v>
      </c>
      <c r="H98" s="27">
        <v>0</v>
      </c>
      <c r="I98" s="27">
        <v>360</v>
      </c>
      <c r="J98" s="27">
        <v>267.75</v>
      </c>
      <c r="K98" s="34">
        <v>3.6358000000000001</v>
      </c>
      <c r="L98" s="34">
        <v>3.4028999999999998</v>
      </c>
      <c r="M98" s="26">
        <f t="shared" si="4"/>
        <v>0.76196281621456874</v>
      </c>
      <c r="N98" s="27"/>
      <c r="O98" s="27">
        <f t="shared" si="5"/>
        <v>15.224473678931796</v>
      </c>
    </row>
    <row r="99" spans="1:15" x14ac:dyDescent="0.25">
      <c r="A99" s="37">
        <v>2790</v>
      </c>
      <c r="B99" s="27">
        <v>1900.91</v>
      </c>
      <c r="C99" s="27">
        <v>-1297.6500000000001</v>
      </c>
      <c r="D99" s="27">
        <v>0</v>
      </c>
      <c r="E99" s="27">
        <v>1900.91</v>
      </c>
      <c r="F99" s="27">
        <v>1900.91</v>
      </c>
      <c r="G99" s="27">
        <v>-1000</v>
      </c>
      <c r="H99" s="27">
        <v>0</v>
      </c>
      <c r="I99" s="27">
        <v>360</v>
      </c>
      <c r="J99" s="27">
        <v>297.64999999999998</v>
      </c>
      <c r="K99" s="34">
        <v>3.6474000000000002</v>
      </c>
      <c r="L99" s="34">
        <v>3.4070999999999998</v>
      </c>
      <c r="M99" s="26">
        <f t="shared" si="4"/>
        <v>0.76196281621456874</v>
      </c>
      <c r="N99" s="27"/>
      <c r="O99" s="27">
        <f t="shared" si="5"/>
        <v>16.893290064477096</v>
      </c>
    </row>
    <row r="100" spans="1:15" x14ac:dyDescent="0.25">
      <c r="A100" s="37">
        <v>2820</v>
      </c>
      <c r="B100" s="27">
        <v>1902.48</v>
      </c>
      <c r="C100" s="27">
        <v>-1327.61</v>
      </c>
      <c r="D100" s="27">
        <v>0</v>
      </c>
      <c r="E100" s="27">
        <v>1902.48</v>
      </c>
      <c r="F100" s="27">
        <v>1902.48</v>
      </c>
      <c r="G100" s="27">
        <v>-1000</v>
      </c>
      <c r="H100" s="27">
        <v>0</v>
      </c>
      <c r="I100" s="27">
        <v>360</v>
      </c>
      <c r="J100" s="27">
        <v>327.61</v>
      </c>
      <c r="K100" s="34">
        <v>3.6574</v>
      </c>
      <c r="L100" s="34">
        <v>3.4098999999999999</v>
      </c>
      <c r="M100" s="26">
        <f t="shared" si="4"/>
        <v>0.76196281621456874</v>
      </c>
      <c r="N100" s="27"/>
      <c r="O100" s="27">
        <f t="shared" si="5"/>
        <v>18.565814521520597</v>
      </c>
    </row>
    <row r="101" spans="1:15" x14ac:dyDescent="0.25">
      <c r="A101" s="37">
        <v>2850</v>
      </c>
      <c r="B101" s="27">
        <v>1903</v>
      </c>
      <c r="C101" s="27">
        <v>-1357.6</v>
      </c>
      <c r="D101" s="27">
        <v>0</v>
      </c>
      <c r="E101" s="27">
        <v>1903</v>
      </c>
      <c r="F101" s="27">
        <v>1903</v>
      </c>
      <c r="G101" s="27">
        <v>-1000</v>
      </c>
      <c r="H101" s="27">
        <v>0</v>
      </c>
      <c r="I101" s="27">
        <v>360</v>
      </c>
      <c r="J101" s="27">
        <v>357.6</v>
      </c>
      <c r="K101" s="34">
        <v>3.6650999999999998</v>
      </c>
      <c r="L101" s="34">
        <v>3.4108999999999998</v>
      </c>
      <c r="M101" s="26">
        <f t="shared" si="4"/>
        <v>0.76196281621456874</v>
      </c>
      <c r="N101" s="27"/>
      <c r="O101" s="27">
        <f t="shared" si="5"/>
        <v>20.245570346785634</v>
      </c>
    </row>
    <row r="102" spans="1:15" x14ac:dyDescent="0.25">
      <c r="A102" s="37">
        <v>2880</v>
      </c>
      <c r="B102" s="27">
        <v>1903</v>
      </c>
      <c r="C102" s="27">
        <v>-1387.6</v>
      </c>
      <c r="D102" s="27">
        <v>0</v>
      </c>
      <c r="E102" s="27">
        <v>1903</v>
      </c>
      <c r="F102" s="27">
        <v>1903</v>
      </c>
      <c r="G102" s="27">
        <v>-1000</v>
      </c>
      <c r="H102" s="27">
        <v>0</v>
      </c>
      <c r="I102" s="27">
        <v>360</v>
      </c>
      <c r="J102" s="27">
        <v>387.6</v>
      </c>
      <c r="K102" s="34">
        <v>3.6718000000000002</v>
      </c>
      <c r="L102" s="34">
        <v>3.4108999999999998</v>
      </c>
      <c r="M102" s="26">
        <f t="shared" si="4"/>
        <v>0.76196281621456874</v>
      </c>
      <c r="N102" s="27"/>
      <c r="O102" s="27">
        <f t="shared" si="5"/>
        <v>21.927805368647263</v>
      </c>
    </row>
    <row r="103" spans="1:15" x14ac:dyDescent="0.25">
      <c r="A103" s="37">
        <v>2910</v>
      </c>
      <c r="B103" s="27">
        <v>1903</v>
      </c>
      <c r="C103" s="27">
        <v>-1417.6</v>
      </c>
      <c r="D103" s="27">
        <v>0</v>
      </c>
      <c r="E103" s="27">
        <v>1903</v>
      </c>
      <c r="F103" s="27">
        <v>1903</v>
      </c>
      <c r="G103" s="27">
        <v>-1000</v>
      </c>
      <c r="H103" s="27">
        <v>0</v>
      </c>
      <c r="I103" s="27">
        <v>360</v>
      </c>
      <c r="J103" s="27">
        <v>417.6</v>
      </c>
      <c r="K103" s="34">
        <v>3.6785999999999999</v>
      </c>
      <c r="L103" s="34">
        <v>3.4108999999999998</v>
      </c>
      <c r="M103" s="26">
        <f t="shared" si="4"/>
        <v>0.76196281621456874</v>
      </c>
      <c r="N103" s="27"/>
      <c r="O103" s="27">
        <f t="shared" ref="O103:O104" si="6">(J103-M103-surface_margin)/(scaling_factor*(SQRT(K103^2+L103^2+sigma_pa^2)))</f>
        <v>23.606420759666992</v>
      </c>
    </row>
    <row r="104" spans="1:15" x14ac:dyDescent="0.25">
      <c r="A104" s="37">
        <v>2940</v>
      </c>
      <c r="B104" s="27">
        <v>1903</v>
      </c>
      <c r="C104" s="27">
        <v>-1447.6</v>
      </c>
      <c r="D104" s="27">
        <v>0</v>
      </c>
      <c r="E104" s="27">
        <v>1903</v>
      </c>
      <c r="F104" s="27">
        <v>1903</v>
      </c>
      <c r="G104" s="27">
        <v>-1000</v>
      </c>
      <c r="H104" s="27">
        <v>0</v>
      </c>
      <c r="I104" s="27">
        <v>360</v>
      </c>
      <c r="J104" s="27">
        <v>447.6</v>
      </c>
      <c r="K104" s="34">
        <v>3.6855000000000002</v>
      </c>
      <c r="L104" s="34">
        <v>3.4108999999999998</v>
      </c>
      <c r="M104" s="26">
        <f t="shared" si="4"/>
        <v>0.76196281621456874</v>
      </c>
      <c r="N104" s="27"/>
      <c r="O104" s="27">
        <f t="shared" si="6"/>
        <v>25.281349326675372</v>
      </c>
    </row>
  </sheetData>
  <sheetProtection password="DD1B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68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78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</row>
    <row r="5" spans="1:10" x14ac:dyDescent="0.25">
      <c r="A5" t="s">
        <v>4</v>
      </c>
      <c r="B5" t="s">
        <v>39</v>
      </c>
    </row>
    <row r="6" spans="1:10" x14ac:dyDescent="0.25">
      <c r="A6" t="s">
        <v>5</v>
      </c>
      <c r="B6">
        <v>0.99960000000000004</v>
      </c>
    </row>
    <row r="7" spans="1:10" x14ac:dyDescent="0.25">
      <c r="A7" t="s">
        <v>6</v>
      </c>
      <c r="B7" t="s">
        <v>40</v>
      </c>
    </row>
    <row r="9" spans="1:10" x14ac:dyDescent="0.25">
      <c r="A9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</row>
    <row r="10" spans="1:10" x14ac:dyDescent="0.25">
      <c r="B10" t="s">
        <v>15</v>
      </c>
      <c r="C10" t="s">
        <v>15</v>
      </c>
      <c r="D10" t="s">
        <v>15</v>
      </c>
      <c r="E10" t="s">
        <v>15</v>
      </c>
    </row>
    <row r="11" spans="1:10" x14ac:dyDescent="0.25">
      <c r="B11">
        <v>0</v>
      </c>
      <c r="C11">
        <v>0</v>
      </c>
      <c r="D11">
        <v>500000</v>
      </c>
      <c r="E11">
        <v>6651566.71</v>
      </c>
      <c r="F11" t="s">
        <v>16</v>
      </c>
      <c r="G11" t="s">
        <v>28</v>
      </c>
    </row>
    <row r="13" spans="1:10" x14ac:dyDescent="0.25">
      <c r="A13" t="s">
        <v>14</v>
      </c>
    </row>
    <row r="14" spans="1:10" x14ac:dyDescent="0.25">
      <c r="A14" t="s">
        <v>14</v>
      </c>
    </row>
    <row r="15" spans="1:10" x14ac:dyDescent="0.25"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24</v>
      </c>
      <c r="I15" t="s">
        <v>25</v>
      </c>
      <c r="J15" t="s">
        <v>26</v>
      </c>
    </row>
    <row r="16" spans="1:10" x14ac:dyDescent="0.25">
      <c r="B16" t="s">
        <v>15</v>
      </c>
      <c r="C16" t="s">
        <v>23</v>
      </c>
      <c r="D16" t="s">
        <v>23</v>
      </c>
      <c r="E16" t="s">
        <v>15</v>
      </c>
      <c r="F16" t="s">
        <v>15</v>
      </c>
      <c r="G16" t="s">
        <v>15</v>
      </c>
    </row>
    <row r="17" spans="2:12" x14ac:dyDescent="0.25">
      <c r="B17" s="14">
        <v>900</v>
      </c>
      <c r="C17" s="36">
        <v>0</v>
      </c>
      <c r="D17" s="36">
        <v>180</v>
      </c>
      <c r="E17" s="36">
        <v>900</v>
      </c>
      <c r="F17" s="36">
        <v>0</v>
      </c>
      <c r="G17" s="36">
        <v>0</v>
      </c>
      <c r="H17" s="35">
        <v>0</v>
      </c>
      <c r="I17" s="35">
        <v>0</v>
      </c>
      <c r="J17" s="35">
        <v>0</v>
      </c>
      <c r="K17" s="14" t="s">
        <v>61</v>
      </c>
      <c r="L17" s="14"/>
    </row>
    <row r="18" spans="2:12" x14ac:dyDescent="0.25">
      <c r="B18" s="21">
        <v>930</v>
      </c>
      <c r="C18" s="27">
        <v>3</v>
      </c>
      <c r="D18" s="27">
        <v>130</v>
      </c>
      <c r="E18" s="27">
        <v>929.99</v>
      </c>
      <c r="F18" s="27">
        <v>-0.5</v>
      </c>
      <c r="G18" s="27">
        <v>0.6</v>
      </c>
      <c r="H18" s="34">
        <v>4.58E-2</v>
      </c>
      <c r="I18" s="34">
        <v>3.8899999999999997E-2</v>
      </c>
      <c r="J18" s="34">
        <v>0.66320000000000001</v>
      </c>
    </row>
    <row r="19" spans="2:12" x14ac:dyDescent="0.25">
      <c r="B19" s="21">
        <v>960</v>
      </c>
      <c r="C19" s="27">
        <v>6</v>
      </c>
      <c r="D19" s="27">
        <v>130</v>
      </c>
      <c r="E19" s="27">
        <v>959.89</v>
      </c>
      <c r="F19" s="27">
        <v>-2.02</v>
      </c>
      <c r="G19" s="27">
        <v>2.4</v>
      </c>
      <c r="H19" s="34">
        <v>0.1011</v>
      </c>
      <c r="I19" s="34">
        <v>9.06E-2</v>
      </c>
      <c r="J19" s="34">
        <v>0.67969999999999997</v>
      </c>
    </row>
    <row r="20" spans="2:12" x14ac:dyDescent="0.25">
      <c r="B20" s="21">
        <v>990</v>
      </c>
      <c r="C20" s="27">
        <v>9</v>
      </c>
      <c r="D20" s="27">
        <v>130</v>
      </c>
      <c r="E20" s="27">
        <v>989.63</v>
      </c>
      <c r="F20" s="27">
        <v>-4.53</v>
      </c>
      <c r="G20" s="27">
        <v>5.4</v>
      </c>
      <c r="H20" s="34">
        <v>0.16239999999999999</v>
      </c>
      <c r="I20" s="34">
        <v>0.1535</v>
      </c>
      <c r="J20" s="34">
        <v>0.69520000000000004</v>
      </c>
    </row>
    <row r="21" spans="2:12" x14ac:dyDescent="0.25">
      <c r="B21" s="21">
        <v>1020</v>
      </c>
      <c r="C21" s="27">
        <v>12</v>
      </c>
      <c r="D21" s="27">
        <v>130</v>
      </c>
      <c r="E21" s="27">
        <v>1019.12</v>
      </c>
      <c r="F21" s="27">
        <v>-8.0500000000000007</v>
      </c>
      <c r="G21" s="27">
        <v>9.59</v>
      </c>
      <c r="H21" s="34">
        <v>0.2258</v>
      </c>
      <c r="I21" s="34">
        <v>0.22570000000000001</v>
      </c>
      <c r="J21" s="34">
        <v>0.7097</v>
      </c>
    </row>
    <row r="22" spans="2:12" x14ac:dyDescent="0.25">
      <c r="B22" s="21">
        <v>1050</v>
      </c>
      <c r="C22" s="27">
        <v>15</v>
      </c>
      <c r="D22" s="27">
        <v>130</v>
      </c>
      <c r="E22" s="27">
        <v>1048.29</v>
      </c>
      <c r="F22" s="27">
        <v>-12.55</v>
      </c>
      <c r="G22" s="27">
        <v>14.96</v>
      </c>
      <c r="H22" s="34">
        <v>0.29089999999999999</v>
      </c>
      <c r="I22" s="34">
        <v>0.3085</v>
      </c>
      <c r="J22" s="34">
        <v>0.72319999999999995</v>
      </c>
    </row>
    <row r="23" spans="2:12" x14ac:dyDescent="0.25">
      <c r="B23" s="21">
        <v>1080</v>
      </c>
      <c r="C23" s="27">
        <v>18</v>
      </c>
      <c r="D23" s="27">
        <v>130</v>
      </c>
      <c r="E23" s="27">
        <v>1077.05</v>
      </c>
      <c r="F23" s="27">
        <v>-18.03</v>
      </c>
      <c r="G23" s="27">
        <v>21.48</v>
      </c>
      <c r="H23" s="34">
        <v>0.35749999999999998</v>
      </c>
      <c r="I23" s="34">
        <v>0.40329999999999999</v>
      </c>
      <c r="J23" s="34">
        <v>0.73580000000000001</v>
      </c>
    </row>
    <row r="24" spans="2:12" x14ac:dyDescent="0.25">
      <c r="B24" s="21">
        <v>1110</v>
      </c>
      <c r="C24" s="27">
        <v>21</v>
      </c>
      <c r="D24" s="27">
        <v>130</v>
      </c>
      <c r="E24" s="27">
        <v>1105.33</v>
      </c>
      <c r="F24" s="27">
        <v>-24.46</v>
      </c>
      <c r="G24" s="27">
        <v>29.15</v>
      </c>
      <c r="H24" s="34">
        <v>0.42580000000000001</v>
      </c>
      <c r="I24" s="34">
        <v>0.51119999999999999</v>
      </c>
      <c r="J24" s="34">
        <v>0.74760000000000004</v>
      </c>
    </row>
    <row r="25" spans="2:12" x14ac:dyDescent="0.25">
      <c r="B25" s="21">
        <v>1140</v>
      </c>
      <c r="C25" s="27">
        <v>24</v>
      </c>
      <c r="D25" s="27">
        <v>130</v>
      </c>
      <c r="E25" s="27">
        <v>1133.04</v>
      </c>
      <c r="F25" s="27">
        <v>-31.84</v>
      </c>
      <c r="G25" s="27">
        <v>37.950000000000003</v>
      </c>
      <c r="H25" s="34">
        <v>0.49559999999999998</v>
      </c>
      <c r="I25" s="34">
        <v>0.63339999999999996</v>
      </c>
      <c r="J25" s="34">
        <v>0.75870000000000004</v>
      </c>
    </row>
    <row r="26" spans="2:12" x14ac:dyDescent="0.25">
      <c r="B26" s="21">
        <v>1170</v>
      </c>
      <c r="C26" s="27">
        <v>27</v>
      </c>
      <c r="D26" s="27">
        <v>130</v>
      </c>
      <c r="E26" s="27">
        <v>1160.1199999999999</v>
      </c>
      <c r="F26" s="27">
        <v>-40.14</v>
      </c>
      <c r="G26" s="27">
        <v>47.84</v>
      </c>
      <c r="H26" s="34">
        <v>0.56689999999999996</v>
      </c>
      <c r="I26" s="34">
        <v>0.77080000000000004</v>
      </c>
      <c r="J26" s="34">
        <v>0.76929999999999998</v>
      </c>
    </row>
    <row r="27" spans="2:12" x14ac:dyDescent="0.25">
      <c r="B27" s="21">
        <v>1200</v>
      </c>
      <c r="C27" s="27">
        <v>30</v>
      </c>
      <c r="D27" s="27">
        <v>130</v>
      </c>
      <c r="E27" s="27">
        <v>1186.48</v>
      </c>
      <c r="F27" s="27">
        <v>-49.34</v>
      </c>
      <c r="G27" s="27">
        <v>58.8</v>
      </c>
      <c r="H27" s="34">
        <v>0.63970000000000005</v>
      </c>
      <c r="I27" s="34">
        <v>0.92390000000000005</v>
      </c>
      <c r="J27" s="34">
        <v>0.77959999999999996</v>
      </c>
    </row>
    <row r="28" spans="2:12" x14ac:dyDescent="0.25">
      <c r="B28" s="21">
        <v>1230</v>
      </c>
      <c r="C28" s="27">
        <v>33</v>
      </c>
      <c r="D28" s="27">
        <v>130</v>
      </c>
      <c r="E28" s="27">
        <v>1212.06</v>
      </c>
      <c r="F28" s="27">
        <v>-59.42</v>
      </c>
      <c r="G28" s="27">
        <v>70.81</v>
      </c>
      <c r="H28" s="34">
        <v>0.71389999999999998</v>
      </c>
      <c r="I28" s="34">
        <v>1.0933999999999999</v>
      </c>
      <c r="J28" s="34">
        <v>0.79</v>
      </c>
    </row>
    <row r="29" spans="2:12" x14ac:dyDescent="0.25">
      <c r="B29" s="21">
        <v>1260</v>
      </c>
      <c r="C29" s="27">
        <v>36</v>
      </c>
      <c r="D29" s="27">
        <v>130</v>
      </c>
      <c r="E29" s="27">
        <v>1236.78</v>
      </c>
      <c r="F29" s="27">
        <v>-70.34</v>
      </c>
      <c r="G29" s="27">
        <v>83.82</v>
      </c>
      <c r="H29" s="34">
        <v>0.78939999999999999</v>
      </c>
      <c r="I29" s="34">
        <v>1.2797000000000001</v>
      </c>
      <c r="J29" s="34">
        <v>0.80069999999999997</v>
      </c>
    </row>
    <row r="30" spans="2:12" x14ac:dyDescent="0.25">
      <c r="B30" s="21">
        <v>1290</v>
      </c>
      <c r="C30" s="27">
        <v>39</v>
      </c>
      <c r="D30" s="27">
        <v>130</v>
      </c>
      <c r="E30" s="27">
        <v>1260.57</v>
      </c>
      <c r="F30" s="27">
        <v>-82.07</v>
      </c>
      <c r="G30" s="27">
        <v>97.81</v>
      </c>
      <c r="H30" s="34">
        <v>0.86599999999999999</v>
      </c>
      <c r="I30" s="34">
        <v>1.4830000000000001</v>
      </c>
      <c r="J30" s="34">
        <v>0.81220000000000003</v>
      </c>
    </row>
    <row r="31" spans="2:12" x14ac:dyDescent="0.25">
      <c r="B31" s="21">
        <v>1320</v>
      </c>
      <c r="C31" s="27">
        <v>39.83</v>
      </c>
      <c r="D31" s="27">
        <v>133.11000000000001</v>
      </c>
      <c r="E31" s="27">
        <v>1283.75</v>
      </c>
      <c r="F31" s="27">
        <v>-94.71</v>
      </c>
      <c r="G31" s="27">
        <v>112.06</v>
      </c>
      <c r="H31" s="34">
        <v>0.9395</v>
      </c>
      <c r="I31" s="34">
        <v>1.6958</v>
      </c>
      <c r="J31" s="34">
        <v>0.83120000000000005</v>
      </c>
    </row>
    <row r="32" spans="2:12" x14ac:dyDescent="0.25">
      <c r="B32" s="21">
        <v>1350</v>
      </c>
      <c r="C32" s="27">
        <v>39.729999999999997</v>
      </c>
      <c r="D32" s="27">
        <v>137.79</v>
      </c>
      <c r="E32" s="27">
        <v>1306.81</v>
      </c>
      <c r="F32" s="27">
        <v>-108.38</v>
      </c>
      <c r="G32" s="27">
        <v>125.52</v>
      </c>
      <c r="H32" s="34">
        <v>1.0206</v>
      </c>
      <c r="I32" s="34">
        <v>1.901</v>
      </c>
      <c r="J32" s="34">
        <v>0.86050000000000004</v>
      </c>
    </row>
    <row r="33" spans="2:10" x14ac:dyDescent="0.25">
      <c r="B33" s="21">
        <v>1380</v>
      </c>
      <c r="C33" s="27">
        <v>39.82</v>
      </c>
      <c r="D33" s="27">
        <v>142.47999999999999</v>
      </c>
      <c r="E33" s="27">
        <v>1329.88</v>
      </c>
      <c r="F33" s="27">
        <v>-123.1</v>
      </c>
      <c r="G33" s="27">
        <v>137.81</v>
      </c>
      <c r="H33" s="34">
        <v>1.113</v>
      </c>
      <c r="I33" s="34">
        <v>2.0924999999999998</v>
      </c>
      <c r="J33" s="34">
        <v>0.90059999999999996</v>
      </c>
    </row>
    <row r="34" spans="2:10" x14ac:dyDescent="0.25">
      <c r="B34" s="21">
        <v>1410</v>
      </c>
      <c r="C34" s="27">
        <v>40.1</v>
      </c>
      <c r="D34" s="27">
        <v>147.13</v>
      </c>
      <c r="E34" s="27">
        <v>1352.88</v>
      </c>
      <c r="F34" s="27">
        <v>-138.84</v>
      </c>
      <c r="G34" s="27">
        <v>148.91</v>
      </c>
      <c r="H34" s="34">
        <v>1.216</v>
      </c>
      <c r="I34" s="34">
        <v>2.2692999999999999</v>
      </c>
      <c r="J34" s="34">
        <v>0.95330000000000004</v>
      </c>
    </row>
    <row r="35" spans="2:10" x14ac:dyDescent="0.25">
      <c r="B35" s="21">
        <v>1440</v>
      </c>
      <c r="C35" s="27">
        <v>40.56</v>
      </c>
      <c r="D35" s="27">
        <v>151.71</v>
      </c>
      <c r="E35" s="27">
        <v>1375.75</v>
      </c>
      <c r="F35" s="27">
        <v>-155.55000000000001</v>
      </c>
      <c r="G35" s="27">
        <v>158.78</v>
      </c>
      <c r="H35" s="34">
        <v>1.3279000000000001</v>
      </c>
      <c r="I35" s="34">
        <v>2.4312</v>
      </c>
      <c r="J35" s="34">
        <v>1.0196000000000001</v>
      </c>
    </row>
    <row r="36" spans="2:10" x14ac:dyDescent="0.25">
      <c r="B36" s="21">
        <v>1470</v>
      </c>
      <c r="C36" s="27">
        <v>41.2</v>
      </c>
      <c r="D36" s="27">
        <v>156.19</v>
      </c>
      <c r="E36" s="27">
        <v>1398.44</v>
      </c>
      <c r="F36" s="27">
        <v>-173.18</v>
      </c>
      <c r="G36" s="27">
        <v>167.39</v>
      </c>
      <c r="H36" s="34">
        <v>1.4461999999999999</v>
      </c>
      <c r="I36" s="34">
        <v>2.5787</v>
      </c>
      <c r="J36" s="34">
        <v>1.0999000000000001</v>
      </c>
    </row>
    <row r="37" spans="2:10" x14ac:dyDescent="0.25">
      <c r="B37" s="21">
        <v>1500</v>
      </c>
      <c r="C37" s="27">
        <v>42</v>
      </c>
      <c r="D37" s="27">
        <v>160.55000000000001</v>
      </c>
      <c r="E37" s="27">
        <v>1420.88</v>
      </c>
      <c r="F37" s="27">
        <v>-191.69</v>
      </c>
      <c r="G37" s="27">
        <v>174.72</v>
      </c>
      <c r="H37" s="34">
        <v>1.5683</v>
      </c>
      <c r="I37" s="34">
        <v>2.7126000000000001</v>
      </c>
      <c r="J37" s="34">
        <v>1.1940999999999999</v>
      </c>
    </row>
    <row r="38" spans="2:10" x14ac:dyDescent="0.25">
      <c r="B38" s="21">
        <v>1530</v>
      </c>
      <c r="C38" s="27">
        <v>42.97</v>
      </c>
      <c r="D38" s="27">
        <v>164.75</v>
      </c>
      <c r="E38" s="27">
        <v>1443</v>
      </c>
      <c r="F38" s="27">
        <v>-211.02</v>
      </c>
      <c r="G38" s="27">
        <v>180.76</v>
      </c>
      <c r="H38" s="34">
        <v>1.6911</v>
      </c>
      <c r="I38" s="34">
        <v>2.8348</v>
      </c>
      <c r="J38" s="34">
        <v>1.3010999999999999</v>
      </c>
    </row>
    <row r="39" spans="2:10" x14ac:dyDescent="0.25">
      <c r="B39" s="21">
        <v>1560</v>
      </c>
      <c r="C39" s="27">
        <v>44.08</v>
      </c>
      <c r="D39" s="27">
        <v>168.8</v>
      </c>
      <c r="E39" s="27">
        <v>1464.76</v>
      </c>
      <c r="F39" s="27">
        <v>-231.13</v>
      </c>
      <c r="G39" s="27">
        <v>185.47</v>
      </c>
      <c r="H39" s="34">
        <v>1.8122</v>
      </c>
      <c r="I39" s="34">
        <v>2.9464999999999999</v>
      </c>
      <c r="J39" s="34">
        <v>1.4201999999999999</v>
      </c>
    </row>
    <row r="40" spans="2:10" x14ac:dyDescent="0.25">
      <c r="B40" s="21">
        <v>1590</v>
      </c>
      <c r="C40" s="27">
        <v>45.33</v>
      </c>
      <c r="D40" s="27">
        <v>172.68</v>
      </c>
      <c r="E40" s="27">
        <v>1486.09</v>
      </c>
      <c r="F40" s="27">
        <v>-251.95</v>
      </c>
      <c r="G40" s="27">
        <v>188.86</v>
      </c>
      <c r="H40" s="34">
        <v>1.9293</v>
      </c>
      <c r="I40" s="34">
        <v>3.0497999999999998</v>
      </c>
      <c r="J40" s="34">
        <v>1.55</v>
      </c>
    </row>
    <row r="41" spans="2:10" x14ac:dyDescent="0.25">
      <c r="B41" s="21">
        <v>1620</v>
      </c>
      <c r="C41" s="27">
        <v>46.71</v>
      </c>
      <c r="D41" s="27">
        <v>176.38</v>
      </c>
      <c r="E41" s="27">
        <v>1506.92</v>
      </c>
      <c r="F41" s="27">
        <v>-273.43</v>
      </c>
      <c r="G41" s="27">
        <v>190.91</v>
      </c>
      <c r="H41" s="34">
        <v>2.0404</v>
      </c>
      <c r="I41" s="34">
        <v>3.1467999999999998</v>
      </c>
      <c r="J41" s="34">
        <v>1.6892</v>
      </c>
    </row>
    <row r="42" spans="2:10" x14ac:dyDescent="0.25">
      <c r="B42" s="21">
        <v>1650</v>
      </c>
      <c r="C42" s="27">
        <v>48.2</v>
      </c>
      <c r="D42" s="27">
        <v>179.92</v>
      </c>
      <c r="E42" s="27">
        <v>1527.21</v>
      </c>
      <c r="F42" s="27">
        <v>-295.51</v>
      </c>
      <c r="G42" s="27">
        <v>191.62</v>
      </c>
      <c r="H42" s="34">
        <v>2.1444999999999999</v>
      </c>
      <c r="I42" s="34">
        <v>3.2389000000000001</v>
      </c>
      <c r="J42" s="34">
        <v>1.8368</v>
      </c>
    </row>
    <row r="43" spans="2:10" x14ac:dyDescent="0.25">
      <c r="B43" s="21">
        <v>1680</v>
      </c>
      <c r="C43" s="27">
        <v>49.79</v>
      </c>
      <c r="D43" s="27">
        <v>183.28</v>
      </c>
      <c r="E43" s="27">
        <v>1546.9</v>
      </c>
      <c r="F43" s="27">
        <v>-318.14</v>
      </c>
      <c r="G43" s="27">
        <v>190.98</v>
      </c>
      <c r="H43" s="34">
        <v>2.2403</v>
      </c>
      <c r="I43" s="34">
        <v>3.3288000000000002</v>
      </c>
      <c r="J43" s="34">
        <v>1.9911000000000001</v>
      </c>
    </row>
    <row r="44" spans="2:10" x14ac:dyDescent="0.25">
      <c r="B44" s="21">
        <v>1710</v>
      </c>
      <c r="C44" s="27">
        <v>51.48</v>
      </c>
      <c r="D44" s="27">
        <v>186.49</v>
      </c>
      <c r="E44" s="27">
        <v>1565.93</v>
      </c>
      <c r="F44" s="27">
        <v>-341.24</v>
      </c>
      <c r="G44" s="27">
        <v>188.99</v>
      </c>
      <c r="H44" s="34">
        <v>2.3273999999999999</v>
      </c>
      <c r="I44" s="34">
        <v>3.4176000000000002</v>
      </c>
      <c r="J44" s="34">
        <v>2.1518000000000002</v>
      </c>
    </row>
    <row r="45" spans="2:10" x14ac:dyDescent="0.25">
      <c r="B45" s="21">
        <v>1740</v>
      </c>
      <c r="C45" s="27">
        <v>53.25</v>
      </c>
      <c r="D45" s="27">
        <v>189.55</v>
      </c>
      <c r="E45" s="27">
        <v>1584.25</v>
      </c>
      <c r="F45" s="27">
        <v>-364.76</v>
      </c>
      <c r="G45" s="27">
        <v>185.67</v>
      </c>
      <c r="H45" s="34">
        <v>2.4056999999999999</v>
      </c>
      <c r="I45" s="34">
        <v>3.5074000000000001</v>
      </c>
      <c r="J45" s="34">
        <v>2.3174000000000001</v>
      </c>
    </row>
    <row r="46" spans="2:10" x14ac:dyDescent="0.25">
      <c r="B46" s="21">
        <v>1770</v>
      </c>
      <c r="C46" s="27">
        <v>55.1</v>
      </c>
      <c r="D46" s="27">
        <v>192.47</v>
      </c>
      <c r="E46" s="27">
        <v>1601.81</v>
      </c>
      <c r="F46" s="27">
        <v>-388.63</v>
      </c>
      <c r="G46" s="27">
        <v>181.02</v>
      </c>
      <c r="H46" s="34">
        <v>2.4750999999999999</v>
      </c>
      <c r="I46" s="34">
        <v>3.5996999999999999</v>
      </c>
      <c r="J46" s="34">
        <v>2.4872999999999998</v>
      </c>
    </row>
    <row r="47" spans="2:10" x14ac:dyDescent="0.25">
      <c r="B47" s="21">
        <v>1800</v>
      </c>
      <c r="C47" s="27">
        <v>57.01</v>
      </c>
      <c r="D47" s="27">
        <v>195.26</v>
      </c>
      <c r="E47" s="27">
        <v>1618.56</v>
      </c>
      <c r="F47" s="27">
        <v>-412.78</v>
      </c>
      <c r="G47" s="27">
        <v>175.05</v>
      </c>
      <c r="H47" s="34">
        <v>2.5362</v>
      </c>
      <c r="I47" s="34">
        <v>3.6962999999999999</v>
      </c>
      <c r="J47" s="34">
        <v>2.6602000000000001</v>
      </c>
    </row>
    <row r="48" spans="2:10" x14ac:dyDescent="0.25">
      <c r="B48" s="21">
        <v>1830</v>
      </c>
      <c r="C48" s="27">
        <v>58.98</v>
      </c>
      <c r="D48" s="27">
        <v>197.93</v>
      </c>
      <c r="E48" s="27">
        <v>1634.46</v>
      </c>
      <c r="F48" s="27">
        <v>-437.16</v>
      </c>
      <c r="G48" s="27">
        <v>167.78</v>
      </c>
      <c r="H48" s="34">
        <v>2.5893999999999999</v>
      </c>
      <c r="I48" s="34">
        <v>3.7985000000000002</v>
      </c>
      <c r="J48" s="34">
        <v>2.8355999999999999</v>
      </c>
    </row>
    <row r="49" spans="2:10" x14ac:dyDescent="0.25">
      <c r="B49" s="21">
        <v>1860</v>
      </c>
      <c r="C49" s="27">
        <v>61</v>
      </c>
      <c r="D49" s="27">
        <v>200.48</v>
      </c>
      <c r="E49" s="27">
        <v>1649.47</v>
      </c>
      <c r="F49" s="27">
        <v>-461.68</v>
      </c>
      <c r="G49" s="27">
        <v>159.22999999999999</v>
      </c>
      <c r="H49" s="34">
        <v>2.6354000000000002</v>
      </c>
      <c r="I49" s="34">
        <v>3.9083000000000001</v>
      </c>
      <c r="J49" s="34">
        <v>3.0121000000000002</v>
      </c>
    </row>
    <row r="50" spans="2:10" x14ac:dyDescent="0.25">
      <c r="B50" s="21">
        <v>1890</v>
      </c>
      <c r="C50" s="27">
        <v>63.07</v>
      </c>
      <c r="D50" s="27">
        <v>202.94</v>
      </c>
      <c r="E50" s="27">
        <v>1663.54</v>
      </c>
      <c r="F50" s="27">
        <v>-486.3</v>
      </c>
      <c r="G50" s="27">
        <v>149.43</v>
      </c>
      <c r="H50" s="34">
        <v>2.6751</v>
      </c>
      <c r="I50" s="34">
        <v>4.0259</v>
      </c>
      <c r="J50" s="34">
        <v>3.1901000000000002</v>
      </c>
    </row>
    <row r="51" spans="2:10" x14ac:dyDescent="0.25">
      <c r="B51" s="21">
        <v>1920</v>
      </c>
      <c r="C51" s="27">
        <v>64</v>
      </c>
      <c r="D51" s="27">
        <v>204</v>
      </c>
      <c r="E51" s="27">
        <v>1676.91</v>
      </c>
      <c r="F51" s="27">
        <v>-510.93</v>
      </c>
      <c r="G51" s="27">
        <v>138.72999999999999</v>
      </c>
      <c r="H51" s="34">
        <v>2.7359</v>
      </c>
      <c r="I51" s="34">
        <v>4.2126999999999999</v>
      </c>
      <c r="J51" s="34">
        <v>3.2734000000000001</v>
      </c>
    </row>
    <row r="52" spans="2:10" x14ac:dyDescent="0.25">
      <c r="B52" s="21">
        <v>1950</v>
      </c>
      <c r="C52" s="27">
        <v>64</v>
      </c>
      <c r="D52" s="27">
        <v>204</v>
      </c>
      <c r="E52" s="27">
        <v>1690.06</v>
      </c>
      <c r="F52" s="27">
        <v>-535.55999999999995</v>
      </c>
      <c r="G52" s="27">
        <v>127.76</v>
      </c>
      <c r="H52" s="34">
        <v>2.8178000000000001</v>
      </c>
      <c r="I52" s="34">
        <v>4.4542000000000002</v>
      </c>
      <c r="J52" s="34">
        <v>3.2797000000000001</v>
      </c>
    </row>
    <row r="53" spans="2:10" x14ac:dyDescent="0.25">
      <c r="B53" s="21">
        <v>1980</v>
      </c>
      <c r="C53" s="27">
        <v>64</v>
      </c>
      <c r="D53" s="27">
        <v>204</v>
      </c>
      <c r="E53" s="27">
        <v>1703.21</v>
      </c>
      <c r="F53" s="27">
        <v>-560.19000000000005</v>
      </c>
      <c r="G53" s="27">
        <v>116.79</v>
      </c>
      <c r="H53" s="34">
        <v>2.9014000000000002</v>
      </c>
      <c r="I53" s="34">
        <v>4.7011000000000003</v>
      </c>
      <c r="J53" s="34">
        <v>3.2862</v>
      </c>
    </row>
    <row r="54" spans="2:10" x14ac:dyDescent="0.25">
      <c r="B54" s="21">
        <v>2010</v>
      </c>
      <c r="C54" s="27">
        <v>64</v>
      </c>
      <c r="D54" s="27">
        <v>204</v>
      </c>
      <c r="E54" s="27">
        <v>1716.36</v>
      </c>
      <c r="F54" s="27">
        <v>-584.83000000000004</v>
      </c>
      <c r="G54" s="27">
        <v>105.83</v>
      </c>
      <c r="H54" s="34">
        <v>2.9866000000000001</v>
      </c>
      <c r="I54" s="34">
        <v>4.9526000000000003</v>
      </c>
      <c r="J54" s="34">
        <v>3.2928999999999999</v>
      </c>
    </row>
    <row r="55" spans="2:10" x14ac:dyDescent="0.25">
      <c r="B55" s="21">
        <v>2040</v>
      </c>
      <c r="C55" s="27">
        <v>64</v>
      </c>
      <c r="D55" s="27">
        <v>204</v>
      </c>
      <c r="E55" s="27">
        <v>1729.51</v>
      </c>
      <c r="F55" s="27">
        <v>-609.46</v>
      </c>
      <c r="G55" s="27">
        <v>94.86</v>
      </c>
      <c r="H55" s="34">
        <v>3.0733000000000001</v>
      </c>
      <c r="I55" s="34">
        <v>5.2080000000000002</v>
      </c>
      <c r="J55" s="34">
        <v>3.2999000000000001</v>
      </c>
    </row>
    <row r="56" spans="2:10" x14ac:dyDescent="0.25">
      <c r="B56" s="21">
        <v>2070</v>
      </c>
      <c r="C56" s="27">
        <v>64</v>
      </c>
      <c r="D56" s="27">
        <v>204</v>
      </c>
      <c r="E56" s="27">
        <v>1742.66</v>
      </c>
      <c r="F56" s="27">
        <v>-634.09</v>
      </c>
      <c r="G56" s="27">
        <v>83.89</v>
      </c>
      <c r="H56" s="34">
        <v>3.1614</v>
      </c>
      <c r="I56" s="34">
        <v>5.4668000000000001</v>
      </c>
      <c r="J56" s="34">
        <v>3.3069999999999999</v>
      </c>
    </row>
    <row r="57" spans="2:10" x14ac:dyDescent="0.25">
      <c r="B57" s="21">
        <v>2100</v>
      </c>
      <c r="C57" s="27">
        <v>64</v>
      </c>
      <c r="D57" s="27">
        <v>204</v>
      </c>
      <c r="E57" s="27">
        <v>1755.81</v>
      </c>
      <c r="F57" s="27">
        <v>-658.72</v>
      </c>
      <c r="G57" s="27">
        <v>72.930000000000007</v>
      </c>
      <c r="H57" s="34">
        <v>3.2507000000000001</v>
      </c>
      <c r="I57" s="34">
        <v>5.7285000000000004</v>
      </c>
      <c r="J57" s="34">
        <v>3.3144</v>
      </c>
    </row>
    <row r="58" spans="2:10" x14ac:dyDescent="0.25">
      <c r="B58" s="21">
        <v>2130</v>
      </c>
      <c r="C58" s="27">
        <v>64</v>
      </c>
      <c r="D58" s="27">
        <v>204</v>
      </c>
      <c r="E58" s="27">
        <v>1768.96</v>
      </c>
      <c r="F58" s="27">
        <v>-683.36</v>
      </c>
      <c r="G58" s="27">
        <v>61.96</v>
      </c>
      <c r="H58" s="34">
        <v>3.3412000000000002</v>
      </c>
      <c r="I58" s="34">
        <v>5.9927999999999999</v>
      </c>
      <c r="J58" s="34">
        <v>3.3220999999999998</v>
      </c>
    </row>
    <row r="59" spans="2:10" x14ac:dyDescent="0.25">
      <c r="B59" s="21">
        <v>2160</v>
      </c>
      <c r="C59" s="27">
        <v>64</v>
      </c>
      <c r="D59" s="27">
        <v>204</v>
      </c>
      <c r="E59" s="27">
        <v>1782.12</v>
      </c>
      <c r="F59" s="27">
        <v>-707.99</v>
      </c>
      <c r="G59" s="27">
        <v>50.99</v>
      </c>
      <c r="H59" s="34">
        <v>3.4327000000000001</v>
      </c>
      <c r="I59" s="34">
        <v>6.2592999999999996</v>
      </c>
      <c r="J59" s="34">
        <v>3.3298999999999999</v>
      </c>
    </row>
    <row r="60" spans="2:10" x14ac:dyDescent="0.25">
      <c r="B60" s="21">
        <v>2190</v>
      </c>
      <c r="C60" s="27">
        <v>64</v>
      </c>
      <c r="D60" s="27">
        <v>204</v>
      </c>
      <c r="E60" s="27">
        <v>1795.27</v>
      </c>
      <c r="F60" s="27">
        <v>-732.62</v>
      </c>
      <c r="G60" s="27">
        <v>40.020000000000003</v>
      </c>
      <c r="H60" s="34">
        <v>3.5251999999999999</v>
      </c>
      <c r="I60" s="34">
        <v>6.5277000000000003</v>
      </c>
      <c r="J60" s="34">
        <v>3.3380000000000001</v>
      </c>
    </row>
    <row r="61" spans="2:10" x14ac:dyDescent="0.25">
      <c r="B61" s="21">
        <v>2220</v>
      </c>
      <c r="C61" s="27">
        <v>64</v>
      </c>
      <c r="D61" s="27">
        <v>204</v>
      </c>
      <c r="E61" s="27">
        <v>1808.42</v>
      </c>
      <c r="F61" s="27">
        <v>-757.26</v>
      </c>
      <c r="G61" s="27">
        <v>29.06</v>
      </c>
      <c r="H61" s="34">
        <v>3.6185999999999998</v>
      </c>
      <c r="I61" s="34">
        <v>6.7979000000000003</v>
      </c>
      <c r="J61" s="34">
        <v>3.3462999999999998</v>
      </c>
    </row>
    <row r="62" spans="2:10" x14ac:dyDescent="0.25">
      <c r="B62" s="21">
        <v>2250</v>
      </c>
      <c r="C62" s="27">
        <v>64</v>
      </c>
      <c r="D62" s="27">
        <v>204</v>
      </c>
      <c r="E62" s="27">
        <v>1821.57</v>
      </c>
      <c r="F62" s="27">
        <v>-781.89</v>
      </c>
      <c r="G62" s="27">
        <v>18.09</v>
      </c>
      <c r="H62" s="34">
        <v>3.7128999999999999</v>
      </c>
      <c r="I62" s="34">
        <v>7.0694999999999997</v>
      </c>
      <c r="J62" s="34">
        <v>3.3549000000000002</v>
      </c>
    </row>
    <row r="63" spans="2:10" x14ac:dyDescent="0.25">
      <c r="B63" s="21">
        <v>2280</v>
      </c>
      <c r="C63" s="27">
        <v>64</v>
      </c>
      <c r="D63" s="27">
        <v>204</v>
      </c>
      <c r="E63" s="27">
        <v>1834.72</v>
      </c>
      <c r="F63" s="27">
        <v>-806.52</v>
      </c>
      <c r="G63" s="27">
        <v>7.12</v>
      </c>
      <c r="H63" s="34">
        <v>3.8079000000000001</v>
      </c>
      <c r="I63" s="34">
        <v>7.3425000000000002</v>
      </c>
      <c r="J63" s="34">
        <v>3.3637000000000001</v>
      </c>
    </row>
    <row r="64" spans="2:10" x14ac:dyDescent="0.25">
      <c r="B64" s="21">
        <v>2310</v>
      </c>
      <c r="C64" s="27">
        <v>64</v>
      </c>
      <c r="D64" s="27">
        <v>204</v>
      </c>
      <c r="E64" s="27">
        <v>1847.87</v>
      </c>
      <c r="F64" s="27">
        <v>-831.15</v>
      </c>
      <c r="G64" s="27">
        <v>-3.84</v>
      </c>
      <c r="H64" s="34">
        <v>3.9036</v>
      </c>
      <c r="I64" s="34">
        <v>7.6167999999999996</v>
      </c>
      <c r="J64" s="34">
        <v>3.3727</v>
      </c>
    </row>
    <row r="65" spans="2:10" x14ac:dyDescent="0.25">
      <c r="B65" s="21">
        <v>2340</v>
      </c>
      <c r="C65" s="27">
        <v>64</v>
      </c>
      <c r="D65" s="27">
        <v>204</v>
      </c>
      <c r="E65" s="27">
        <v>1861.02</v>
      </c>
      <c r="F65" s="27">
        <v>-855.79</v>
      </c>
      <c r="G65" s="27">
        <v>-14.81</v>
      </c>
      <c r="H65" s="34">
        <v>4</v>
      </c>
      <c r="I65" s="34">
        <v>7.8921000000000001</v>
      </c>
      <c r="J65" s="34">
        <v>3.3820000000000001</v>
      </c>
    </row>
    <row r="66" spans="2:10" x14ac:dyDescent="0.25">
      <c r="B66" s="21">
        <v>2370</v>
      </c>
      <c r="C66" s="27">
        <v>64</v>
      </c>
      <c r="D66" s="27">
        <v>204</v>
      </c>
      <c r="E66" s="27">
        <v>1874.17</v>
      </c>
      <c r="F66" s="27">
        <v>-880.42</v>
      </c>
      <c r="G66" s="27">
        <v>-25.78</v>
      </c>
      <c r="H66" s="34">
        <v>4.0970000000000004</v>
      </c>
      <c r="I66" s="34">
        <v>8.1683000000000003</v>
      </c>
      <c r="J66" s="34">
        <v>3.3915000000000002</v>
      </c>
    </row>
    <row r="67" spans="2:10" x14ac:dyDescent="0.25">
      <c r="B67" s="21">
        <v>2400</v>
      </c>
      <c r="C67" s="27">
        <v>64</v>
      </c>
      <c r="D67" s="27">
        <v>204</v>
      </c>
      <c r="E67" s="27">
        <v>1887.32</v>
      </c>
      <c r="F67" s="27">
        <v>-905.05</v>
      </c>
      <c r="G67" s="27">
        <v>-36.75</v>
      </c>
      <c r="H67" s="34">
        <v>4.1944999999999997</v>
      </c>
      <c r="I67" s="34">
        <v>8.4454999999999991</v>
      </c>
      <c r="J67" s="34">
        <v>3.4011999999999998</v>
      </c>
    </row>
    <row r="68" spans="2:10" x14ac:dyDescent="0.25">
      <c r="B68" s="21">
        <v>2430</v>
      </c>
      <c r="C68" s="27">
        <v>64</v>
      </c>
      <c r="D68" s="27">
        <v>204</v>
      </c>
      <c r="E68" s="27">
        <v>1900.48</v>
      </c>
      <c r="F68" s="27">
        <v>-929.68</v>
      </c>
      <c r="G68" s="27">
        <v>-47.71</v>
      </c>
      <c r="H68" s="34">
        <v>4.2926000000000002</v>
      </c>
      <c r="I68" s="34">
        <v>8.7233999999999998</v>
      </c>
      <c r="J68" s="34">
        <v>3.4112</v>
      </c>
    </row>
  </sheetData>
  <sheetProtection password="DD1B"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73"/>
  <sheetViews>
    <sheetView workbookViewId="0">
      <selection activeCell="R29" sqref="R29"/>
    </sheetView>
  </sheetViews>
  <sheetFormatPr defaultRowHeight="15" x14ac:dyDescent="0.25"/>
  <sheetData>
    <row r="1" spans="1:15" x14ac:dyDescent="0.25">
      <c r="A1" s="13" t="s">
        <v>54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x14ac:dyDescent="0.25">
      <c r="A2" s="37" t="s">
        <v>78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x14ac:dyDescent="0.25">
      <c r="A3" s="37" t="s">
        <v>81</v>
      </c>
      <c r="B3" s="37" t="s">
        <v>82</v>
      </c>
      <c r="C3" s="37" t="s">
        <v>83</v>
      </c>
      <c r="D3" s="37" t="s">
        <v>84</v>
      </c>
      <c r="E3" s="37" t="s">
        <v>85</v>
      </c>
      <c r="F3" s="37" t="s">
        <v>86</v>
      </c>
      <c r="G3" s="37" t="s">
        <v>87</v>
      </c>
      <c r="H3" s="37" t="s">
        <v>88</v>
      </c>
      <c r="I3" s="37" t="s">
        <v>89</v>
      </c>
      <c r="J3" s="37" t="s">
        <v>90</v>
      </c>
      <c r="K3" s="37" t="s">
        <v>91</v>
      </c>
      <c r="L3" s="37" t="s">
        <v>92</v>
      </c>
      <c r="M3" s="37" t="s">
        <v>109</v>
      </c>
      <c r="N3" s="25"/>
      <c r="O3" s="25" t="s">
        <v>110</v>
      </c>
    </row>
    <row r="4" spans="1:15" x14ac:dyDescent="0.25">
      <c r="A4" s="37" t="s">
        <v>15</v>
      </c>
      <c r="B4" s="37" t="s">
        <v>93</v>
      </c>
      <c r="C4" s="37" t="s">
        <v>93</v>
      </c>
      <c r="D4" s="37" t="s">
        <v>93</v>
      </c>
      <c r="E4" s="37" t="s">
        <v>93</v>
      </c>
      <c r="F4" s="37" t="s">
        <v>93</v>
      </c>
      <c r="G4" s="37" t="s">
        <v>93</v>
      </c>
      <c r="H4" s="37" t="s">
        <v>93</v>
      </c>
      <c r="I4" s="37" t="s">
        <v>95</v>
      </c>
      <c r="J4" s="37" t="s">
        <v>93</v>
      </c>
      <c r="K4" s="37" t="s">
        <v>94</v>
      </c>
      <c r="L4" s="37" t="s">
        <v>94</v>
      </c>
      <c r="M4" s="37" t="s">
        <v>15</v>
      </c>
      <c r="N4" s="25"/>
      <c r="O4" s="25"/>
    </row>
    <row r="5" spans="1:15" x14ac:dyDescent="0.25">
      <c r="A5" s="37">
        <v>900</v>
      </c>
      <c r="B5" s="27">
        <v>900</v>
      </c>
      <c r="C5" s="27">
        <v>0</v>
      </c>
      <c r="D5" s="27">
        <v>0</v>
      </c>
      <c r="E5" s="27">
        <v>900</v>
      </c>
      <c r="F5" s="27">
        <v>900</v>
      </c>
      <c r="G5" s="27">
        <v>0</v>
      </c>
      <c r="H5" s="27">
        <v>0</v>
      </c>
      <c r="I5" s="27">
        <v>0</v>
      </c>
      <c r="J5" s="27">
        <v>0</v>
      </c>
      <c r="K5" s="34">
        <v>0</v>
      </c>
      <c r="L5" s="34">
        <v>0</v>
      </c>
      <c r="M5" s="26">
        <f t="shared" ref="M5:M68" si="0">((ref_diam+offset_diam)/2)/(12*3.281)</f>
        <v>0.76196281621456874</v>
      </c>
      <c r="N5" s="27"/>
      <c r="O5" s="27">
        <f t="shared" ref="O5:O35" si="1">(J5-M5-surface_margin)/(scaling_factor*(SQRT(K5^2+L5^2+sigma_pa^2)))</f>
        <v>-0.60683589497975354</v>
      </c>
    </row>
    <row r="6" spans="1:15" x14ac:dyDescent="0.25">
      <c r="A6" s="37">
        <v>930</v>
      </c>
      <c r="B6" s="27">
        <v>930</v>
      </c>
      <c r="C6" s="27">
        <v>0</v>
      </c>
      <c r="D6" s="27">
        <v>0</v>
      </c>
      <c r="E6" s="27">
        <v>929.97</v>
      </c>
      <c r="F6" s="27">
        <v>929.96</v>
      </c>
      <c r="G6" s="27">
        <v>-0.5</v>
      </c>
      <c r="H6" s="27">
        <v>0.6</v>
      </c>
      <c r="I6" s="27">
        <v>130</v>
      </c>
      <c r="J6" s="27">
        <v>0.78</v>
      </c>
      <c r="K6" s="34">
        <v>0.06</v>
      </c>
      <c r="L6" s="34">
        <v>0.05</v>
      </c>
      <c r="M6" s="26">
        <f t="shared" si="0"/>
        <v>0.76196281621456874</v>
      </c>
      <c r="N6" s="27"/>
      <c r="O6" s="27">
        <f t="shared" si="1"/>
        <v>-0.15919118149265496</v>
      </c>
    </row>
    <row r="7" spans="1:15" x14ac:dyDescent="0.25">
      <c r="A7" s="37">
        <v>960</v>
      </c>
      <c r="B7" s="27">
        <v>960</v>
      </c>
      <c r="C7" s="27">
        <v>0</v>
      </c>
      <c r="D7" s="27">
        <v>0</v>
      </c>
      <c r="E7" s="27">
        <v>959.78</v>
      </c>
      <c r="F7" s="27">
        <v>959.67</v>
      </c>
      <c r="G7" s="27">
        <v>-2</v>
      </c>
      <c r="H7" s="27">
        <v>2.39</v>
      </c>
      <c r="I7" s="27">
        <v>130</v>
      </c>
      <c r="J7" s="27">
        <v>3.13</v>
      </c>
      <c r="K7" s="34">
        <v>0.13</v>
      </c>
      <c r="L7" s="34">
        <v>0.1</v>
      </c>
      <c r="M7" s="26">
        <f t="shared" si="0"/>
        <v>0.76196281621456874</v>
      </c>
      <c r="N7" s="27"/>
      <c r="O7" s="27">
        <f t="shared" si="1"/>
        <v>1.1228682991269203</v>
      </c>
    </row>
    <row r="8" spans="1:15" x14ac:dyDescent="0.25">
      <c r="A8" s="37">
        <v>990</v>
      </c>
      <c r="B8" s="27">
        <v>990</v>
      </c>
      <c r="C8" s="27">
        <v>0</v>
      </c>
      <c r="D8" s="27">
        <v>0</v>
      </c>
      <c r="E8" s="27">
        <v>989.27</v>
      </c>
      <c r="F8" s="27">
        <v>988.91</v>
      </c>
      <c r="G8" s="27">
        <v>-4.46</v>
      </c>
      <c r="H8" s="27">
        <v>5.32</v>
      </c>
      <c r="I8" s="27">
        <v>130</v>
      </c>
      <c r="J8" s="27">
        <v>7.03</v>
      </c>
      <c r="K8" s="34">
        <v>0.19</v>
      </c>
      <c r="L8" s="34">
        <v>0.16</v>
      </c>
      <c r="M8" s="26">
        <f t="shared" si="0"/>
        <v>0.76196281621456874</v>
      </c>
      <c r="N8" s="27"/>
      <c r="O8" s="27">
        <f t="shared" si="1"/>
        <v>3.0541831362238696</v>
      </c>
    </row>
    <row r="9" spans="1:15" x14ac:dyDescent="0.25">
      <c r="A9" s="37">
        <v>1020</v>
      </c>
      <c r="B9" s="27">
        <v>1020</v>
      </c>
      <c r="C9" s="27">
        <v>-0.35</v>
      </c>
      <c r="D9" s="27">
        <v>0</v>
      </c>
      <c r="E9" s="27">
        <v>1018.33</v>
      </c>
      <c r="F9" s="27">
        <v>1017.49</v>
      </c>
      <c r="G9" s="27">
        <v>-7.83</v>
      </c>
      <c r="H9" s="27">
        <v>9.33</v>
      </c>
      <c r="I9" s="27">
        <v>128.72200000000001</v>
      </c>
      <c r="J9" s="27">
        <v>12.21</v>
      </c>
      <c r="K9" s="34">
        <v>0.25</v>
      </c>
      <c r="L9" s="34">
        <v>0.22</v>
      </c>
      <c r="M9" s="26">
        <f t="shared" si="0"/>
        <v>0.76196281621456874</v>
      </c>
      <c r="N9" s="27"/>
      <c r="O9" s="27">
        <f t="shared" si="1"/>
        <v>5.3019658148585149</v>
      </c>
    </row>
    <row r="10" spans="1:15" x14ac:dyDescent="0.25">
      <c r="A10" s="37">
        <v>1050</v>
      </c>
      <c r="B10" s="27">
        <v>1049.97</v>
      </c>
      <c r="C10" s="27">
        <v>-1.57</v>
      </c>
      <c r="D10" s="27">
        <v>0</v>
      </c>
      <c r="E10" s="27">
        <v>1046.93</v>
      </c>
      <c r="F10" s="27">
        <v>1045.32</v>
      </c>
      <c r="G10" s="27">
        <v>-12.04</v>
      </c>
      <c r="H10" s="27">
        <v>14.35</v>
      </c>
      <c r="I10" s="27">
        <v>126.124</v>
      </c>
      <c r="J10" s="27">
        <v>18.37</v>
      </c>
      <c r="K10" s="34">
        <v>0.31</v>
      </c>
      <c r="L10" s="34">
        <v>0.28000000000000003</v>
      </c>
      <c r="M10" s="26">
        <f t="shared" si="0"/>
        <v>0.76196281621456874</v>
      </c>
      <c r="N10" s="27"/>
      <c r="O10" s="27">
        <f t="shared" si="1"/>
        <v>7.5899851800164431</v>
      </c>
    </row>
    <row r="11" spans="1:15" x14ac:dyDescent="0.25">
      <c r="A11" s="37">
        <v>1080</v>
      </c>
      <c r="B11" s="27">
        <v>1079.8800000000001</v>
      </c>
      <c r="C11" s="27">
        <v>-3.83</v>
      </c>
      <c r="D11" s="27">
        <v>0</v>
      </c>
      <c r="E11" s="27">
        <v>1075.01</v>
      </c>
      <c r="F11" s="27">
        <v>1072.3</v>
      </c>
      <c r="G11" s="27">
        <v>-17.05</v>
      </c>
      <c r="H11" s="27">
        <v>20.32</v>
      </c>
      <c r="I11" s="27">
        <v>123.042</v>
      </c>
      <c r="J11" s="27">
        <v>25.39</v>
      </c>
      <c r="K11" s="34">
        <v>0.37</v>
      </c>
      <c r="L11" s="34">
        <v>0.35</v>
      </c>
      <c r="M11" s="26">
        <f t="shared" si="0"/>
        <v>0.76196281621456874</v>
      </c>
      <c r="N11" s="27"/>
      <c r="O11" s="27">
        <f t="shared" si="1"/>
        <v>9.7388921465639768</v>
      </c>
    </row>
    <row r="12" spans="1:15" x14ac:dyDescent="0.25">
      <c r="A12" s="37">
        <v>1110</v>
      </c>
      <c r="B12" s="27">
        <v>1109.7</v>
      </c>
      <c r="C12" s="27">
        <v>-7.14</v>
      </c>
      <c r="D12" s="27">
        <v>0</v>
      </c>
      <c r="E12" s="27">
        <v>1102.52</v>
      </c>
      <c r="F12" s="27">
        <v>1098.32</v>
      </c>
      <c r="G12" s="27">
        <v>-22.77</v>
      </c>
      <c r="H12" s="27">
        <v>27.13</v>
      </c>
      <c r="I12" s="27">
        <v>119.93899999999999</v>
      </c>
      <c r="J12" s="27">
        <v>33.31</v>
      </c>
      <c r="K12" s="34">
        <v>0.43</v>
      </c>
      <c r="L12" s="34">
        <v>0.41</v>
      </c>
      <c r="M12" s="26">
        <f t="shared" si="0"/>
        <v>0.76196281621456874</v>
      </c>
      <c r="N12" s="27"/>
      <c r="O12" s="27">
        <f t="shared" si="1"/>
        <v>11.865241593029685</v>
      </c>
    </row>
    <row r="13" spans="1:15" x14ac:dyDescent="0.25">
      <c r="A13" s="37">
        <v>1140</v>
      </c>
      <c r="B13" s="27">
        <v>1139.3800000000001</v>
      </c>
      <c r="C13" s="27">
        <v>-11.49</v>
      </c>
      <c r="D13" s="27">
        <v>0</v>
      </c>
      <c r="E13" s="27">
        <v>1129.4100000000001</v>
      </c>
      <c r="F13" s="27">
        <v>1123.33</v>
      </c>
      <c r="G13" s="27">
        <v>-29.13</v>
      </c>
      <c r="H13" s="27">
        <v>34.71</v>
      </c>
      <c r="I13" s="27">
        <v>116.941</v>
      </c>
      <c r="J13" s="27">
        <v>42.12</v>
      </c>
      <c r="K13" s="34">
        <v>0.5</v>
      </c>
      <c r="L13" s="34">
        <v>0.48</v>
      </c>
      <c r="M13" s="26">
        <f t="shared" si="0"/>
        <v>0.76196281621456874</v>
      </c>
      <c r="N13" s="27"/>
      <c r="O13" s="27">
        <f t="shared" si="1"/>
        <v>13.726182127485105</v>
      </c>
    </row>
    <row r="14" spans="1:15" x14ac:dyDescent="0.25">
      <c r="A14" s="37">
        <v>1170</v>
      </c>
      <c r="B14" s="27">
        <v>1168.8900000000001</v>
      </c>
      <c r="C14" s="27">
        <v>-16.87</v>
      </c>
      <c r="D14" s="27">
        <v>0</v>
      </c>
      <c r="E14" s="27">
        <v>1155.6500000000001</v>
      </c>
      <c r="F14" s="27">
        <v>1147.25</v>
      </c>
      <c r="G14" s="27">
        <v>-36.06</v>
      </c>
      <c r="H14" s="27">
        <v>42.97</v>
      </c>
      <c r="I14" s="27">
        <v>114.066</v>
      </c>
      <c r="J14" s="27">
        <v>51.8</v>
      </c>
      <c r="K14" s="34">
        <v>0.56000000000000005</v>
      </c>
      <c r="L14" s="34">
        <v>0.55000000000000004</v>
      </c>
      <c r="M14" s="26">
        <f t="shared" si="0"/>
        <v>0.76196281621456874</v>
      </c>
      <c r="N14" s="27"/>
      <c r="O14" s="27">
        <f t="shared" si="1"/>
        <v>15.576920333220437</v>
      </c>
    </row>
    <row r="15" spans="1:15" x14ac:dyDescent="0.25">
      <c r="A15" s="37">
        <v>1200</v>
      </c>
      <c r="B15" s="27">
        <v>1198.2</v>
      </c>
      <c r="C15" s="27">
        <v>-23.27</v>
      </c>
      <c r="D15" s="27">
        <v>0</v>
      </c>
      <c r="E15" s="27">
        <v>1181.2</v>
      </c>
      <c r="F15" s="27">
        <v>1170.05</v>
      </c>
      <c r="G15" s="27">
        <v>-43.47</v>
      </c>
      <c r="H15" s="27">
        <v>51.81</v>
      </c>
      <c r="I15" s="27">
        <v>111.30200000000001</v>
      </c>
      <c r="J15" s="27">
        <v>62.33</v>
      </c>
      <c r="K15" s="34">
        <v>0.62</v>
      </c>
      <c r="L15" s="34">
        <v>0.63</v>
      </c>
      <c r="M15" s="26">
        <f t="shared" si="0"/>
        <v>0.76196281621456874</v>
      </c>
      <c r="N15" s="27"/>
      <c r="O15" s="27">
        <f t="shared" si="1"/>
        <v>17.237465661576707</v>
      </c>
    </row>
    <row r="16" spans="1:15" x14ac:dyDescent="0.25">
      <c r="A16" s="37">
        <v>1230</v>
      </c>
      <c r="B16" s="27">
        <v>1227.27</v>
      </c>
      <c r="C16" s="27">
        <v>-30.7</v>
      </c>
      <c r="D16" s="27">
        <v>0</v>
      </c>
      <c r="E16" s="27">
        <v>1206.07</v>
      </c>
      <c r="F16" s="27">
        <v>1191.72</v>
      </c>
      <c r="G16" s="27">
        <v>-51.31</v>
      </c>
      <c r="H16" s="27">
        <v>61.15</v>
      </c>
      <c r="I16" s="27">
        <v>108.629</v>
      </c>
      <c r="J16" s="27">
        <v>73.67</v>
      </c>
      <c r="K16" s="34">
        <v>0.69</v>
      </c>
      <c r="L16" s="34">
        <v>0.69</v>
      </c>
      <c r="M16" s="26">
        <f t="shared" si="0"/>
        <v>0.76196281621456874</v>
      </c>
      <c r="N16" s="27"/>
      <c r="O16" s="27">
        <f t="shared" si="1"/>
        <v>18.92031185683696</v>
      </c>
    </row>
    <row r="17" spans="1:15" x14ac:dyDescent="0.25">
      <c r="A17" s="37">
        <v>1260</v>
      </c>
      <c r="B17" s="27">
        <v>1256.05</v>
      </c>
      <c r="C17" s="27">
        <v>-39.130000000000003</v>
      </c>
      <c r="D17" s="27">
        <v>0</v>
      </c>
      <c r="E17" s="27">
        <v>1230.22</v>
      </c>
      <c r="F17" s="27">
        <v>1212.24</v>
      </c>
      <c r="G17" s="27">
        <v>-59.49</v>
      </c>
      <c r="H17" s="27">
        <v>70.900000000000006</v>
      </c>
      <c r="I17" s="27">
        <v>106.024</v>
      </c>
      <c r="J17" s="27">
        <v>85.8</v>
      </c>
      <c r="K17" s="34">
        <v>0.76</v>
      </c>
      <c r="L17" s="34">
        <v>0.78</v>
      </c>
      <c r="M17" s="26">
        <f t="shared" si="0"/>
        <v>0.76196281621456874</v>
      </c>
      <c r="N17" s="27"/>
      <c r="O17" s="27">
        <f t="shared" si="1"/>
        <v>20.203803490983567</v>
      </c>
    </row>
    <row r="18" spans="1:15" x14ac:dyDescent="0.25">
      <c r="A18" s="37">
        <v>1290</v>
      </c>
      <c r="B18" s="27">
        <v>1284.53</v>
      </c>
      <c r="C18" s="27">
        <v>-48.57</v>
      </c>
      <c r="D18" s="27">
        <v>0</v>
      </c>
      <c r="E18" s="27">
        <v>1253.67</v>
      </c>
      <c r="F18" s="27">
        <v>1231.6400000000001</v>
      </c>
      <c r="G18" s="27">
        <v>-67.959999999999994</v>
      </c>
      <c r="H18" s="27">
        <v>81</v>
      </c>
      <c r="I18" s="27">
        <v>103.46899999999999</v>
      </c>
      <c r="J18" s="27">
        <v>98.66</v>
      </c>
      <c r="K18" s="34">
        <v>0.84</v>
      </c>
      <c r="L18" s="34">
        <v>0.86</v>
      </c>
      <c r="M18" s="26">
        <f t="shared" si="0"/>
        <v>0.76196281621456874</v>
      </c>
      <c r="N18" s="27"/>
      <c r="O18" s="27">
        <f t="shared" si="1"/>
        <v>21.417193840258243</v>
      </c>
    </row>
    <row r="19" spans="1:15" x14ac:dyDescent="0.25">
      <c r="A19" s="37">
        <v>1320</v>
      </c>
      <c r="B19" s="27">
        <v>1312.66</v>
      </c>
      <c r="C19" s="27">
        <v>-58.99</v>
      </c>
      <c r="D19" s="27">
        <v>0</v>
      </c>
      <c r="E19" s="27">
        <v>1276.42</v>
      </c>
      <c r="F19" s="27">
        <v>1249.92</v>
      </c>
      <c r="G19" s="27">
        <v>-76.66</v>
      </c>
      <c r="H19" s="27">
        <v>91.36</v>
      </c>
      <c r="I19" s="27">
        <v>100.949</v>
      </c>
      <c r="J19" s="27">
        <v>112.23</v>
      </c>
      <c r="K19" s="34">
        <v>0.92</v>
      </c>
      <c r="L19" s="34">
        <v>0.95</v>
      </c>
      <c r="M19" s="26">
        <f t="shared" si="0"/>
        <v>0.76196281621456874</v>
      </c>
      <c r="N19" s="27"/>
      <c r="O19" s="27">
        <f t="shared" si="1"/>
        <v>22.465513992874104</v>
      </c>
    </row>
    <row r="20" spans="1:15" x14ac:dyDescent="0.25">
      <c r="A20" s="37">
        <v>1350</v>
      </c>
      <c r="B20" s="27">
        <v>1340.41</v>
      </c>
      <c r="C20" s="27">
        <v>-70.38</v>
      </c>
      <c r="D20" s="27">
        <v>0</v>
      </c>
      <c r="E20" s="27">
        <v>1300.26</v>
      </c>
      <c r="F20" s="27">
        <v>1268.53</v>
      </c>
      <c r="G20" s="27">
        <v>-86.28</v>
      </c>
      <c r="H20" s="27">
        <v>102.74</v>
      </c>
      <c r="I20" s="27">
        <v>98.798000000000002</v>
      </c>
      <c r="J20" s="27">
        <v>126.39</v>
      </c>
      <c r="K20" s="34">
        <v>1</v>
      </c>
      <c r="L20" s="34">
        <v>1.05</v>
      </c>
      <c r="M20" s="26">
        <f t="shared" si="0"/>
        <v>0.76196281621456874</v>
      </c>
      <c r="N20" s="27"/>
      <c r="O20" s="27">
        <f t="shared" si="1"/>
        <v>23.346155703212521</v>
      </c>
    </row>
    <row r="21" spans="1:15" x14ac:dyDescent="0.25">
      <c r="A21" s="37">
        <v>1380</v>
      </c>
      <c r="B21" s="27">
        <v>1367.74</v>
      </c>
      <c r="C21" s="27">
        <v>-82.74</v>
      </c>
      <c r="D21" s="27">
        <v>0</v>
      </c>
      <c r="E21" s="27">
        <v>1327.9</v>
      </c>
      <c r="F21" s="27">
        <v>1289.83</v>
      </c>
      <c r="G21" s="27">
        <v>-98.21</v>
      </c>
      <c r="H21" s="27">
        <v>115.72</v>
      </c>
      <c r="I21" s="27">
        <v>97.611999999999995</v>
      </c>
      <c r="J21" s="27">
        <v>140.36000000000001</v>
      </c>
      <c r="K21" s="34">
        <v>1.0900000000000001</v>
      </c>
      <c r="L21" s="34">
        <v>1.17</v>
      </c>
      <c r="M21" s="26">
        <f t="shared" si="0"/>
        <v>0.76196281621456874</v>
      </c>
      <c r="N21" s="27"/>
      <c r="O21" s="27">
        <f t="shared" si="1"/>
        <v>23.75503891769872</v>
      </c>
    </row>
    <row r="22" spans="1:15" x14ac:dyDescent="0.25">
      <c r="A22" s="37">
        <v>1410</v>
      </c>
      <c r="B22" s="27">
        <v>1394.63</v>
      </c>
      <c r="C22" s="27">
        <v>-96.05</v>
      </c>
      <c r="D22" s="27">
        <v>0</v>
      </c>
      <c r="E22" s="27">
        <v>1359.15</v>
      </c>
      <c r="F22" s="27">
        <v>1313.85</v>
      </c>
      <c r="G22" s="27">
        <v>-112.76</v>
      </c>
      <c r="H22" s="27">
        <v>129.38999999999999</v>
      </c>
      <c r="I22" s="27">
        <v>97.36</v>
      </c>
      <c r="J22" s="27">
        <v>153.44999999999999</v>
      </c>
      <c r="K22" s="34">
        <v>1.2</v>
      </c>
      <c r="L22" s="34">
        <v>1.31</v>
      </c>
      <c r="M22" s="26">
        <f t="shared" si="0"/>
        <v>0.76196281621456874</v>
      </c>
      <c r="N22" s="27"/>
      <c r="O22" s="27">
        <f t="shared" si="1"/>
        <v>23.591422784253052</v>
      </c>
    </row>
    <row r="23" spans="1:15" x14ac:dyDescent="0.25">
      <c r="A23" s="37">
        <v>1440</v>
      </c>
      <c r="B23" s="27">
        <v>1421.03</v>
      </c>
      <c r="C23" s="27">
        <v>-110.29</v>
      </c>
      <c r="D23" s="27">
        <v>0</v>
      </c>
      <c r="E23" s="27">
        <v>1391.65</v>
      </c>
      <c r="F23" s="27">
        <v>1338.82</v>
      </c>
      <c r="G23" s="27">
        <v>-129.1</v>
      </c>
      <c r="H23" s="27">
        <v>142.27000000000001</v>
      </c>
      <c r="I23" s="27">
        <v>97.531999999999996</v>
      </c>
      <c r="J23" s="27">
        <v>165.39</v>
      </c>
      <c r="K23" s="34">
        <v>1.32</v>
      </c>
      <c r="L23" s="34">
        <v>1.46</v>
      </c>
      <c r="M23" s="26">
        <f t="shared" si="0"/>
        <v>0.76196281621456874</v>
      </c>
      <c r="N23" s="27"/>
      <c r="O23" s="27">
        <f t="shared" si="1"/>
        <v>23.119811836051348</v>
      </c>
    </row>
    <row r="24" spans="1:15" x14ac:dyDescent="0.25">
      <c r="A24" s="37">
        <v>1470</v>
      </c>
      <c r="B24" s="27">
        <v>1446.93</v>
      </c>
      <c r="C24" s="27">
        <v>-125.43</v>
      </c>
      <c r="D24" s="27">
        <v>0</v>
      </c>
      <c r="E24" s="27">
        <v>1425.32</v>
      </c>
      <c r="F24" s="27">
        <v>1364.58</v>
      </c>
      <c r="G24" s="27">
        <v>-147.26</v>
      </c>
      <c r="H24" s="27">
        <v>154.11000000000001</v>
      </c>
      <c r="I24" s="27">
        <v>98.06</v>
      </c>
      <c r="J24" s="27">
        <v>176.09</v>
      </c>
      <c r="K24" s="34">
        <v>1.45</v>
      </c>
      <c r="L24" s="34">
        <v>1.63</v>
      </c>
      <c r="M24" s="26">
        <f t="shared" si="0"/>
        <v>0.76196281621456874</v>
      </c>
      <c r="N24" s="27"/>
      <c r="O24" s="27">
        <f t="shared" si="1"/>
        <v>22.343269423661816</v>
      </c>
    </row>
    <row r="25" spans="1:15" x14ac:dyDescent="0.25">
      <c r="A25" s="37">
        <v>1500</v>
      </c>
      <c r="B25" s="27">
        <v>1472.28</v>
      </c>
      <c r="C25" s="27">
        <v>-141.47999999999999</v>
      </c>
      <c r="D25" s="27">
        <v>0</v>
      </c>
      <c r="E25" s="27">
        <v>1460.09</v>
      </c>
      <c r="F25" s="27">
        <v>1390.97</v>
      </c>
      <c r="G25" s="27">
        <v>-167.26</v>
      </c>
      <c r="H25" s="27">
        <v>164.69</v>
      </c>
      <c r="I25" s="27">
        <v>98.897000000000006</v>
      </c>
      <c r="J25" s="27">
        <v>185.46</v>
      </c>
      <c r="K25" s="34">
        <v>1.59</v>
      </c>
      <c r="L25" s="34">
        <v>1.8</v>
      </c>
      <c r="M25" s="26">
        <f t="shared" si="0"/>
        <v>0.76196281621456874</v>
      </c>
      <c r="N25" s="27"/>
      <c r="O25" s="27">
        <f t="shared" si="1"/>
        <v>21.476254883568132</v>
      </c>
    </row>
    <row r="26" spans="1:15" x14ac:dyDescent="0.25">
      <c r="A26" s="37">
        <v>1530</v>
      </c>
      <c r="B26" s="27">
        <v>1497.05</v>
      </c>
      <c r="C26" s="27">
        <v>-158.38999999999999</v>
      </c>
      <c r="D26" s="27">
        <v>0</v>
      </c>
      <c r="E26" s="27">
        <v>1495.86</v>
      </c>
      <c r="F26" s="27">
        <v>1417.79</v>
      </c>
      <c r="G26" s="27">
        <v>-189.08</v>
      </c>
      <c r="H26" s="27">
        <v>173.79</v>
      </c>
      <c r="I26" s="27">
        <v>100.014</v>
      </c>
      <c r="J26" s="27">
        <v>193.46</v>
      </c>
      <c r="K26" s="34">
        <v>1.74</v>
      </c>
      <c r="L26" s="34">
        <v>1.97</v>
      </c>
      <c r="M26" s="26">
        <f t="shared" si="0"/>
        <v>0.76196281621456874</v>
      </c>
      <c r="N26" s="27"/>
      <c r="O26" s="27">
        <f t="shared" si="1"/>
        <v>20.545730073223194</v>
      </c>
    </row>
    <row r="27" spans="1:15" x14ac:dyDescent="0.25">
      <c r="A27" s="37">
        <v>1560</v>
      </c>
      <c r="B27" s="27">
        <v>1521.22</v>
      </c>
      <c r="C27" s="27">
        <v>-176.17</v>
      </c>
      <c r="D27" s="27">
        <v>0</v>
      </c>
      <c r="E27" s="27">
        <v>1532.38</v>
      </c>
      <c r="F27" s="27">
        <v>1444.75</v>
      </c>
      <c r="G27" s="27">
        <v>-212.59</v>
      </c>
      <c r="H27" s="27">
        <v>181.18</v>
      </c>
      <c r="I27" s="27">
        <v>101.367</v>
      </c>
      <c r="J27" s="27">
        <v>200</v>
      </c>
      <c r="K27" s="34">
        <v>1.9</v>
      </c>
      <c r="L27" s="34">
        <v>2.14</v>
      </c>
      <c r="M27" s="26">
        <f t="shared" si="0"/>
        <v>0.76196281621456874</v>
      </c>
      <c r="N27" s="27"/>
      <c r="O27" s="27">
        <f t="shared" si="1"/>
        <v>19.565405470926166</v>
      </c>
    </row>
    <row r="28" spans="1:15" x14ac:dyDescent="0.25">
      <c r="A28" s="37">
        <v>1590</v>
      </c>
      <c r="B28" s="27">
        <v>1544.75</v>
      </c>
      <c r="C28" s="27">
        <v>-194.77</v>
      </c>
      <c r="D28" s="27">
        <v>0</v>
      </c>
      <c r="E28" s="27">
        <v>1569.57</v>
      </c>
      <c r="F28" s="27">
        <v>1471.61</v>
      </c>
      <c r="G28" s="27">
        <v>-237.69</v>
      </c>
      <c r="H28" s="27">
        <v>186.7</v>
      </c>
      <c r="I28" s="27">
        <v>102.947</v>
      </c>
      <c r="J28" s="27">
        <v>205.06</v>
      </c>
      <c r="K28" s="34">
        <v>2.0699999999999998</v>
      </c>
      <c r="L28" s="34">
        <v>2.31</v>
      </c>
      <c r="M28" s="26">
        <f t="shared" si="0"/>
        <v>0.76196281621456874</v>
      </c>
      <c r="N28" s="27"/>
      <c r="O28" s="27">
        <f t="shared" si="1"/>
        <v>18.551428996470495</v>
      </c>
    </row>
    <row r="29" spans="1:15" x14ac:dyDescent="0.25">
      <c r="A29" s="37">
        <v>1620</v>
      </c>
      <c r="B29" s="27">
        <v>1567.62</v>
      </c>
      <c r="C29" s="27">
        <v>-214.19</v>
      </c>
      <c r="D29" s="27">
        <v>0</v>
      </c>
      <c r="E29" s="27">
        <v>1607.13</v>
      </c>
      <c r="F29" s="27">
        <v>1498.05</v>
      </c>
      <c r="G29" s="27">
        <v>-264.14</v>
      </c>
      <c r="H29" s="27">
        <v>190.2</v>
      </c>
      <c r="I29" s="27">
        <v>104.71599999999999</v>
      </c>
      <c r="J29" s="27">
        <v>208.59</v>
      </c>
      <c r="K29" s="34">
        <v>2.2400000000000002</v>
      </c>
      <c r="L29" s="34">
        <v>2.48</v>
      </c>
      <c r="M29" s="26">
        <f t="shared" si="0"/>
        <v>0.76196281621456874</v>
      </c>
      <c r="N29" s="27"/>
      <c r="O29" s="27">
        <f t="shared" si="1"/>
        <v>17.547437927796832</v>
      </c>
    </row>
    <row r="30" spans="1:15" x14ac:dyDescent="0.25">
      <c r="A30" s="37">
        <v>1650</v>
      </c>
      <c r="B30" s="27">
        <v>1589.79</v>
      </c>
      <c r="C30" s="27">
        <v>-234.39</v>
      </c>
      <c r="D30" s="27">
        <v>0</v>
      </c>
      <c r="E30" s="27">
        <v>1644.88</v>
      </c>
      <c r="F30" s="27">
        <v>1523.79</v>
      </c>
      <c r="G30" s="27">
        <v>-291.7</v>
      </c>
      <c r="H30" s="27">
        <v>191.59</v>
      </c>
      <c r="I30" s="27">
        <v>106.655</v>
      </c>
      <c r="J30" s="27">
        <v>210.59</v>
      </c>
      <c r="K30" s="34">
        <v>2.41</v>
      </c>
      <c r="L30" s="34">
        <v>2.64</v>
      </c>
      <c r="M30" s="26">
        <f t="shared" si="0"/>
        <v>0.76196281621456874</v>
      </c>
      <c r="N30" s="27"/>
      <c r="O30" s="27">
        <f t="shared" si="1"/>
        <v>16.585945183551434</v>
      </c>
    </row>
    <row r="31" spans="1:15" x14ac:dyDescent="0.25">
      <c r="A31" s="37">
        <v>1680</v>
      </c>
      <c r="B31" s="27">
        <v>1611.25</v>
      </c>
      <c r="C31" s="27">
        <v>-255.35</v>
      </c>
      <c r="D31" s="27">
        <v>0</v>
      </c>
      <c r="E31" s="27">
        <v>1682.54</v>
      </c>
      <c r="F31" s="27">
        <v>1548.53</v>
      </c>
      <c r="G31" s="27">
        <v>-320.08</v>
      </c>
      <c r="H31" s="27">
        <v>190.86</v>
      </c>
      <c r="I31" s="27">
        <v>108.73399999999999</v>
      </c>
      <c r="J31" s="27">
        <v>211.07</v>
      </c>
      <c r="K31" s="34">
        <v>2.59</v>
      </c>
      <c r="L31" s="34">
        <v>2.8</v>
      </c>
      <c r="M31" s="26">
        <f t="shared" si="0"/>
        <v>0.76196281621456874</v>
      </c>
      <c r="N31" s="27"/>
      <c r="O31" s="27">
        <f t="shared" si="1"/>
        <v>15.597855497832601</v>
      </c>
    </row>
    <row r="32" spans="1:15" x14ac:dyDescent="0.25">
      <c r="A32" s="37">
        <v>1710</v>
      </c>
      <c r="B32" s="27">
        <v>1631.97</v>
      </c>
      <c r="C32" s="27">
        <v>-277.05</v>
      </c>
      <c r="D32" s="27">
        <v>0</v>
      </c>
      <c r="E32" s="27">
        <v>1719.92</v>
      </c>
      <c r="F32" s="27">
        <v>1572.07</v>
      </c>
      <c r="G32" s="27">
        <v>-348.98</v>
      </c>
      <c r="H32" s="27">
        <v>188.04</v>
      </c>
      <c r="I32" s="27">
        <v>110.932</v>
      </c>
      <c r="J32" s="27">
        <v>210.05</v>
      </c>
      <c r="K32" s="34">
        <v>2.75</v>
      </c>
      <c r="L32" s="34">
        <v>2.95</v>
      </c>
      <c r="M32" s="26">
        <f t="shared" si="0"/>
        <v>0.76196281621456874</v>
      </c>
      <c r="N32" s="27"/>
      <c r="O32" s="27">
        <f t="shared" si="1"/>
        <v>14.693122307406426</v>
      </c>
    </row>
    <row r="33" spans="1:15" x14ac:dyDescent="0.25">
      <c r="A33" s="37">
        <v>1740</v>
      </c>
      <c r="B33" s="27">
        <v>1651.91</v>
      </c>
      <c r="C33" s="27">
        <v>-299.45999999999998</v>
      </c>
      <c r="D33" s="27">
        <v>0</v>
      </c>
      <c r="E33" s="27">
        <v>1756.78</v>
      </c>
      <c r="F33" s="27">
        <v>1594.17</v>
      </c>
      <c r="G33" s="27">
        <v>-378.07</v>
      </c>
      <c r="H33" s="27">
        <v>183.23</v>
      </c>
      <c r="I33" s="27">
        <v>113.22199999999999</v>
      </c>
      <c r="J33" s="27">
        <v>207.58</v>
      </c>
      <c r="K33" s="34">
        <v>2.92</v>
      </c>
      <c r="L33" s="34">
        <v>3.1</v>
      </c>
      <c r="M33" s="26">
        <f t="shared" si="0"/>
        <v>0.76196281621456874</v>
      </c>
      <c r="N33" s="27"/>
      <c r="O33" s="27">
        <f t="shared" si="1"/>
        <v>13.76073376163793</v>
      </c>
    </row>
    <row r="34" spans="1:15" x14ac:dyDescent="0.25">
      <c r="A34" s="37">
        <v>1770</v>
      </c>
      <c r="B34" s="27">
        <v>1671.06</v>
      </c>
      <c r="C34" s="27">
        <v>-322.55</v>
      </c>
      <c r="D34" s="27">
        <v>0</v>
      </c>
      <c r="E34" s="27">
        <v>1792.93</v>
      </c>
      <c r="F34" s="27">
        <v>1614.69</v>
      </c>
      <c r="G34" s="27">
        <v>-407.07</v>
      </c>
      <c r="H34" s="27">
        <v>176.58</v>
      </c>
      <c r="I34" s="27">
        <v>115.57899999999999</v>
      </c>
      <c r="J34" s="27">
        <v>203.72</v>
      </c>
      <c r="K34" s="34">
        <v>3.08</v>
      </c>
      <c r="L34" s="34">
        <v>3.24</v>
      </c>
      <c r="M34" s="26">
        <f t="shared" si="0"/>
        <v>0.76196281621456874</v>
      </c>
      <c r="N34" s="27"/>
      <c r="O34" s="27">
        <f t="shared" si="1"/>
        <v>12.872263307548872</v>
      </c>
    </row>
    <row r="35" spans="1:15" x14ac:dyDescent="0.25">
      <c r="A35" s="37">
        <v>1800</v>
      </c>
      <c r="B35" s="27">
        <v>1689.39</v>
      </c>
      <c r="C35" s="27">
        <v>-346.29</v>
      </c>
      <c r="D35" s="27">
        <v>0</v>
      </c>
      <c r="E35" s="27">
        <v>1828.18</v>
      </c>
      <c r="F35" s="27">
        <v>1633.52</v>
      </c>
      <c r="G35" s="27">
        <v>-435.67</v>
      </c>
      <c r="H35" s="27">
        <v>168.26</v>
      </c>
      <c r="I35" s="27">
        <v>117.977</v>
      </c>
      <c r="J35" s="27">
        <v>198.55</v>
      </c>
      <c r="K35" s="34">
        <v>3.23</v>
      </c>
      <c r="L35" s="34">
        <v>3.38</v>
      </c>
      <c r="M35" s="26">
        <f t="shared" si="0"/>
        <v>0.76196281621456874</v>
      </c>
      <c r="N35" s="27"/>
      <c r="O35" s="27">
        <f t="shared" si="1"/>
        <v>12.000653509478283</v>
      </c>
    </row>
    <row r="36" spans="1:15" x14ac:dyDescent="0.25">
      <c r="A36" s="37">
        <v>1830</v>
      </c>
      <c r="B36" s="27">
        <v>1706.89</v>
      </c>
      <c r="C36" s="27">
        <v>-370.66</v>
      </c>
      <c r="D36" s="27">
        <v>0</v>
      </c>
      <c r="E36" s="27">
        <v>1862.35</v>
      </c>
      <c r="F36" s="27">
        <v>1650.6</v>
      </c>
      <c r="G36" s="27">
        <v>-463.61</v>
      </c>
      <c r="H36" s="27">
        <v>158.51</v>
      </c>
      <c r="I36" s="27">
        <v>120.386</v>
      </c>
      <c r="J36" s="27">
        <v>192.17</v>
      </c>
      <c r="K36" s="34">
        <v>3.36</v>
      </c>
      <c r="L36" s="34">
        <v>3.51</v>
      </c>
      <c r="M36" s="26">
        <f t="shared" si="0"/>
        <v>0.76196281621456874</v>
      </c>
      <c r="N36" s="27"/>
      <c r="O36" s="27">
        <f t="shared" ref="O36:O73" si="2">(J36-M36-surface_margin)/(scaling_factor*(SQRT(K36^2+L36^2+sigma_pa^2)))</f>
        <v>11.178368397991305</v>
      </c>
    </row>
    <row r="37" spans="1:15" x14ac:dyDescent="0.25">
      <c r="A37" s="37">
        <v>1860</v>
      </c>
      <c r="B37" s="27">
        <v>1723.52</v>
      </c>
      <c r="C37" s="27">
        <v>-395.63</v>
      </c>
      <c r="D37" s="27">
        <v>0</v>
      </c>
      <c r="E37" s="27">
        <v>1894.95</v>
      </c>
      <c r="F37" s="27">
        <v>1665.77</v>
      </c>
      <c r="G37" s="27">
        <v>-490.36</v>
      </c>
      <c r="H37" s="27">
        <v>147.69999999999999</v>
      </c>
      <c r="I37" s="27">
        <v>122.675</v>
      </c>
      <c r="J37" s="27">
        <v>184.72</v>
      </c>
      <c r="K37" s="34">
        <v>3.49</v>
      </c>
      <c r="L37" s="34">
        <v>3.64</v>
      </c>
      <c r="M37" s="26">
        <f t="shared" si="0"/>
        <v>0.76196281621456874</v>
      </c>
      <c r="N37" s="27"/>
      <c r="O37" s="27">
        <f t="shared" si="2"/>
        <v>10.354924132325532</v>
      </c>
    </row>
    <row r="38" spans="1:15" x14ac:dyDescent="0.25">
      <c r="A38" s="37">
        <v>1890</v>
      </c>
      <c r="B38" s="27">
        <v>1739.27</v>
      </c>
      <c r="C38" s="27">
        <v>-421.16</v>
      </c>
      <c r="D38" s="27">
        <v>0</v>
      </c>
      <c r="E38" s="27">
        <v>1924.35</v>
      </c>
      <c r="F38" s="27">
        <v>1678.81</v>
      </c>
      <c r="G38" s="27">
        <v>-514.5</v>
      </c>
      <c r="H38" s="27">
        <v>137.13999999999999</v>
      </c>
      <c r="I38" s="27">
        <v>124.239</v>
      </c>
      <c r="J38" s="27">
        <v>176.56</v>
      </c>
      <c r="K38" s="34">
        <v>3.62</v>
      </c>
      <c r="L38" s="34">
        <v>3.78</v>
      </c>
      <c r="M38" s="26">
        <f t="shared" si="0"/>
        <v>0.76196281621456874</v>
      </c>
      <c r="N38" s="27"/>
      <c r="O38" s="27">
        <f t="shared" si="2"/>
        <v>9.5370312003350666</v>
      </c>
    </row>
    <row r="39" spans="1:15" x14ac:dyDescent="0.25">
      <c r="A39" s="37">
        <v>1920</v>
      </c>
      <c r="B39" s="27">
        <v>1754.12</v>
      </c>
      <c r="C39" s="27">
        <v>-447.23</v>
      </c>
      <c r="D39" s="27">
        <v>0</v>
      </c>
      <c r="E39" s="27">
        <v>1952.26</v>
      </c>
      <c r="F39" s="27">
        <v>1691.05</v>
      </c>
      <c r="G39" s="27">
        <v>-537.41</v>
      </c>
      <c r="H39" s="27">
        <v>126.94</v>
      </c>
      <c r="I39" s="27">
        <v>125.39400000000001</v>
      </c>
      <c r="J39" s="27">
        <v>168</v>
      </c>
      <c r="K39" s="34">
        <v>3.75</v>
      </c>
      <c r="L39" s="34">
        <v>3.93</v>
      </c>
      <c r="M39" s="26">
        <f t="shared" si="0"/>
        <v>0.76196281621456874</v>
      </c>
      <c r="N39" s="27"/>
      <c r="O39" s="27">
        <f t="shared" si="2"/>
        <v>8.7435896457575684</v>
      </c>
    </row>
    <row r="40" spans="1:15" x14ac:dyDescent="0.25">
      <c r="A40" s="37">
        <v>1950</v>
      </c>
      <c r="B40" s="27">
        <v>1768.05</v>
      </c>
      <c r="C40" s="27">
        <v>-473.79</v>
      </c>
      <c r="D40" s="27">
        <v>0</v>
      </c>
      <c r="E40" s="27">
        <v>1980.18</v>
      </c>
      <c r="F40" s="27">
        <v>1703.29</v>
      </c>
      <c r="G40" s="27">
        <v>-560.34</v>
      </c>
      <c r="H40" s="27">
        <v>116.73</v>
      </c>
      <c r="I40" s="27">
        <v>126.554</v>
      </c>
      <c r="J40" s="27">
        <v>159.09</v>
      </c>
      <c r="K40" s="34">
        <v>3.87</v>
      </c>
      <c r="L40" s="34">
        <v>4.07</v>
      </c>
      <c r="M40" s="26">
        <f t="shared" si="0"/>
        <v>0.76196281621456874</v>
      </c>
      <c r="N40" s="27"/>
      <c r="O40" s="27">
        <f t="shared" si="2"/>
        <v>8.0077137980496733</v>
      </c>
    </row>
    <row r="41" spans="1:15" x14ac:dyDescent="0.25">
      <c r="A41" s="37">
        <v>1980</v>
      </c>
      <c r="B41" s="27">
        <v>1781.04</v>
      </c>
      <c r="C41" s="27">
        <v>-500.83</v>
      </c>
      <c r="D41" s="27">
        <v>0</v>
      </c>
      <c r="E41" s="27">
        <v>2008.08</v>
      </c>
      <c r="F41" s="27">
        <v>1715.52</v>
      </c>
      <c r="G41" s="27">
        <v>-583.25</v>
      </c>
      <c r="H41" s="27">
        <v>106.53</v>
      </c>
      <c r="I41" s="27">
        <v>127.726</v>
      </c>
      <c r="J41" s="27">
        <v>149.78</v>
      </c>
      <c r="K41" s="34">
        <v>3.99</v>
      </c>
      <c r="L41" s="34">
        <v>4.2</v>
      </c>
      <c r="M41" s="26">
        <f t="shared" si="0"/>
        <v>0.76196281621456874</v>
      </c>
      <c r="N41" s="27"/>
      <c r="O41" s="27">
        <f t="shared" si="2"/>
        <v>7.3075597138633048</v>
      </c>
    </row>
    <row r="42" spans="1:15" x14ac:dyDescent="0.25">
      <c r="A42" s="37">
        <v>2010</v>
      </c>
      <c r="B42" s="27">
        <v>1793.09</v>
      </c>
      <c r="C42" s="27">
        <v>-528.30999999999995</v>
      </c>
      <c r="D42" s="27">
        <v>0</v>
      </c>
      <c r="E42" s="27">
        <v>2035.91</v>
      </c>
      <c r="F42" s="27">
        <v>1727.72</v>
      </c>
      <c r="G42" s="27">
        <v>-606.1</v>
      </c>
      <c r="H42" s="27">
        <v>96.35</v>
      </c>
      <c r="I42" s="27">
        <v>128.91800000000001</v>
      </c>
      <c r="J42" s="27">
        <v>140.03</v>
      </c>
      <c r="K42" s="34">
        <v>4.0999999999999996</v>
      </c>
      <c r="L42" s="34">
        <v>4.34</v>
      </c>
      <c r="M42" s="26">
        <f t="shared" si="0"/>
        <v>0.76196281621456874</v>
      </c>
      <c r="N42" s="27"/>
      <c r="O42" s="27">
        <f t="shared" si="2"/>
        <v>6.6271419128570193</v>
      </c>
    </row>
    <row r="43" spans="1:15" x14ac:dyDescent="0.25">
      <c r="A43" s="37">
        <v>2040</v>
      </c>
      <c r="B43" s="27">
        <v>1804.16</v>
      </c>
      <c r="C43" s="27">
        <v>-556.19000000000005</v>
      </c>
      <c r="D43" s="27">
        <v>0</v>
      </c>
      <c r="E43" s="27">
        <v>2063.66</v>
      </c>
      <c r="F43" s="27">
        <v>1739.88</v>
      </c>
      <c r="G43" s="27">
        <v>-628.89</v>
      </c>
      <c r="H43" s="27">
        <v>86.21</v>
      </c>
      <c r="I43" s="27">
        <v>130.14099999999999</v>
      </c>
      <c r="J43" s="27">
        <v>129.81</v>
      </c>
      <c r="K43" s="34">
        <v>4.1900000000000004</v>
      </c>
      <c r="L43" s="34">
        <v>4.46</v>
      </c>
      <c r="M43" s="26">
        <f t="shared" si="0"/>
        <v>0.76196281621456874</v>
      </c>
      <c r="N43" s="27"/>
      <c r="O43" s="27">
        <f t="shared" si="2"/>
        <v>5.9912183180446812</v>
      </c>
    </row>
    <row r="44" spans="1:15" x14ac:dyDescent="0.25">
      <c r="A44" s="37">
        <v>2070</v>
      </c>
      <c r="B44" s="27">
        <v>1814.26</v>
      </c>
      <c r="C44" s="27">
        <v>-584.42999999999995</v>
      </c>
      <c r="D44" s="27">
        <v>0</v>
      </c>
      <c r="E44" s="27">
        <v>2091.2800000000002</v>
      </c>
      <c r="F44" s="27">
        <v>1751.99</v>
      </c>
      <c r="G44" s="27">
        <v>-651.57000000000005</v>
      </c>
      <c r="H44" s="27">
        <v>76.11</v>
      </c>
      <c r="I44" s="27">
        <v>131.41300000000001</v>
      </c>
      <c r="J44" s="27">
        <v>119.07</v>
      </c>
      <c r="K44" s="34">
        <v>4.28</v>
      </c>
      <c r="L44" s="34">
        <v>4.57</v>
      </c>
      <c r="M44" s="26">
        <f t="shared" si="0"/>
        <v>0.76196281621456874</v>
      </c>
      <c r="N44" s="27"/>
      <c r="O44" s="27">
        <f t="shared" si="2"/>
        <v>5.3678685860796032</v>
      </c>
    </row>
    <row r="45" spans="1:15" x14ac:dyDescent="0.25">
      <c r="A45" s="37">
        <v>2100</v>
      </c>
      <c r="B45" s="27">
        <v>1823.37</v>
      </c>
      <c r="C45" s="27">
        <v>-613.02</v>
      </c>
      <c r="D45" s="27">
        <v>0</v>
      </c>
      <c r="E45" s="27">
        <v>2118.7399999999998</v>
      </c>
      <c r="F45" s="27">
        <v>1764.03</v>
      </c>
      <c r="G45" s="27">
        <v>-674.11</v>
      </c>
      <c r="H45" s="27">
        <v>66.069999999999993</v>
      </c>
      <c r="I45" s="27">
        <v>132.75899999999999</v>
      </c>
      <c r="J45" s="27">
        <v>107.79</v>
      </c>
      <c r="K45" s="34">
        <v>4.3499999999999996</v>
      </c>
      <c r="L45" s="34">
        <v>4.67</v>
      </c>
      <c r="M45" s="26">
        <f t="shared" si="0"/>
        <v>0.76196281621456874</v>
      </c>
      <c r="N45" s="27"/>
      <c r="O45" s="27">
        <f t="shared" si="2"/>
        <v>4.7634003343191109</v>
      </c>
    </row>
    <row r="46" spans="1:15" x14ac:dyDescent="0.25">
      <c r="A46" s="37">
        <v>2130</v>
      </c>
      <c r="B46" s="27">
        <v>1831.47</v>
      </c>
      <c r="C46" s="27">
        <v>-641.9</v>
      </c>
      <c r="D46" s="27">
        <v>0</v>
      </c>
      <c r="E46" s="27">
        <v>2146.0100000000002</v>
      </c>
      <c r="F46" s="27">
        <v>1775.98</v>
      </c>
      <c r="G46" s="27">
        <v>-696.5</v>
      </c>
      <c r="H46" s="27">
        <v>56.11</v>
      </c>
      <c r="I46" s="27">
        <v>134.22200000000001</v>
      </c>
      <c r="J46" s="27">
        <v>95.96</v>
      </c>
      <c r="K46" s="34">
        <v>4.41</v>
      </c>
      <c r="L46" s="34">
        <v>4.76</v>
      </c>
      <c r="M46" s="26">
        <f t="shared" si="0"/>
        <v>0.76196281621456874</v>
      </c>
      <c r="N46" s="27"/>
      <c r="O46" s="27">
        <f t="shared" si="2"/>
        <v>4.1661341836563244</v>
      </c>
    </row>
    <row r="47" spans="1:15" x14ac:dyDescent="0.25">
      <c r="A47" s="37">
        <v>2160</v>
      </c>
      <c r="B47" s="27">
        <v>1838.56</v>
      </c>
      <c r="C47" s="27">
        <v>-671.05</v>
      </c>
      <c r="D47" s="27">
        <v>0</v>
      </c>
      <c r="E47" s="27">
        <v>2173.0500000000002</v>
      </c>
      <c r="F47" s="27">
        <v>1787.84</v>
      </c>
      <c r="G47" s="27">
        <v>-718.71</v>
      </c>
      <c r="H47" s="27">
        <v>46.22</v>
      </c>
      <c r="I47" s="27">
        <v>135.87700000000001</v>
      </c>
      <c r="J47" s="27">
        <v>83.55</v>
      </c>
      <c r="K47" s="34">
        <v>4.4400000000000004</v>
      </c>
      <c r="L47" s="34">
        <v>4.82</v>
      </c>
      <c r="M47" s="26">
        <f t="shared" si="0"/>
        <v>0.76196281621456874</v>
      </c>
      <c r="N47" s="27"/>
      <c r="O47" s="27">
        <f t="shared" si="2"/>
        <v>3.5859246450542672</v>
      </c>
    </row>
    <row r="48" spans="1:15" x14ac:dyDescent="0.25">
      <c r="A48" s="37">
        <v>2190</v>
      </c>
      <c r="B48" s="27">
        <v>1844.63</v>
      </c>
      <c r="C48" s="27">
        <v>-700.43</v>
      </c>
      <c r="D48" s="27">
        <v>0</v>
      </c>
      <c r="E48" s="27">
        <v>2199.83</v>
      </c>
      <c r="F48" s="27">
        <v>1799.58</v>
      </c>
      <c r="G48" s="27">
        <v>-740.7</v>
      </c>
      <c r="H48" s="27">
        <v>36.43</v>
      </c>
      <c r="I48" s="27">
        <v>137.86699999999999</v>
      </c>
      <c r="J48" s="27">
        <v>70.56</v>
      </c>
      <c r="K48" s="34">
        <v>4.4400000000000004</v>
      </c>
      <c r="L48" s="34">
        <v>4.8499999999999996</v>
      </c>
      <c r="M48" s="26">
        <f t="shared" si="0"/>
        <v>0.76196281621456874</v>
      </c>
      <c r="N48" s="27"/>
      <c r="O48" s="27">
        <f t="shared" si="2"/>
        <v>3.0111283279913579</v>
      </c>
    </row>
    <row r="49" spans="1:15" x14ac:dyDescent="0.25">
      <c r="A49" s="37">
        <v>2220</v>
      </c>
      <c r="B49" s="27">
        <v>1849.66</v>
      </c>
      <c r="C49" s="27">
        <v>-730</v>
      </c>
      <c r="D49" s="27">
        <v>0</v>
      </c>
      <c r="E49" s="27">
        <v>2226.3200000000002</v>
      </c>
      <c r="F49" s="27">
        <v>1811.19</v>
      </c>
      <c r="G49" s="27">
        <v>-762.45</v>
      </c>
      <c r="H49" s="27">
        <v>26.75</v>
      </c>
      <c r="I49" s="27">
        <v>140.50399999999999</v>
      </c>
      <c r="J49" s="27">
        <v>57</v>
      </c>
      <c r="K49" s="34">
        <v>4.38</v>
      </c>
      <c r="L49" s="34">
        <v>4.83</v>
      </c>
      <c r="M49" s="26">
        <f t="shared" si="0"/>
        <v>0.76196281621456874</v>
      </c>
      <c r="N49" s="27"/>
      <c r="O49" s="27">
        <f t="shared" si="2"/>
        <v>2.4440133452915966</v>
      </c>
    </row>
    <row r="50" spans="1:15" x14ac:dyDescent="0.25">
      <c r="A50" s="37">
        <v>2250</v>
      </c>
      <c r="B50" s="27">
        <v>1853.67</v>
      </c>
      <c r="C50" s="27">
        <v>-759.73</v>
      </c>
      <c r="D50" s="27">
        <v>0</v>
      </c>
      <c r="E50" s="27">
        <v>2252.4899999999998</v>
      </c>
      <c r="F50" s="27">
        <v>1822.66</v>
      </c>
      <c r="G50" s="27">
        <v>-783.93</v>
      </c>
      <c r="H50" s="27">
        <v>17.18</v>
      </c>
      <c r="I50" s="27">
        <v>144.63300000000001</v>
      </c>
      <c r="J50" s="27">
        <v>42.92</v>
      </c>
      <c r="K50" s="34">
        <v>4.22</v>
      </c>
      <c r="L50" s="34">
        <v>4.71</v>
      </c>
      <c r="M50" s="26">
        <f t="shared" si="0"/>
        <v>0.76196281621456874</v>
      </c>
      <c r="N50" s="27"/>
      <c r="O50" s="27">
        <f t="shared" si="2"/>
        <v>1.8852473488764268</v>
      </c>
    </row>
    <row r="51" spans="1:15" x14ac:dyDescent="0.25">
      <c r="A51" s="37">
        <v>2280</v>
      </c>
      <c r="B51" s="27">
        <v>1856.72</v>
      </c>
      <c r="C51" s="27">
        <v>-789.57</v>
      </c>
      <c r="D51" s="27">
        <v>0</v>
      </c>
      <c r="E51" s="27">
        <v>2278.33</v>
      </c>
      <c r="F51" s="27">
        <v>1833.99</v>
      </c>
      <c r="G51" s="27">
        <v>-805.15</v>
      </c>
      <c r="H51" s="27">
        <v>7.73</v>
      </c>
      <c r="I51" s="27">
        <v>153.6</v>
      </c>
      <c r="J51" s="27">
        <v>28.62</v>
      </c>
      <c r="K51" s="34">
        <v>3.83</v>
      </c>
      <c r="L51" s="34">
        <v>4.3600000000000003</v>
      </c>
      <c r="M51" s="26">
        <f t="shared" si="0"/>
        <v>0.76196281621456874</v>
      </c>
      <c r="N51" s="27"/>
      <c r="O51" s="27">
        <f t="shared" si="2"/>
        <v>1.3517547602099627</v>
      </c>
    </row>
    <row r="52" spans="1:15" x14ac:dyDescent="0.25">
      <c r="A52" s="37">
        <v>2310</v>
      </c>
      <c r="B52" s="27">
        <v>1859.33</v>
      </c>
      <c r="C52" s="27">
        <v>-819.46</v>
      </c>
      <c r="D52" s="27">
        <v>0</v>
      </c>
      <c r="E52" s="27">
        <v>2304.02</v>
      </c>
      <c r="F52" s="27">
        <v>1845.25</v>
      </c>
      <c r="G52" s="27">
        <v>-826.24</v>
      </c>
      <c r="H52" s="27">
        <v>-1.66</v>
      </c>
      <c r="I52" s="27">
        <v>193.72900000000001</v>
      </c>
      <c r="J52" s="27">
        <v>15.72</v>
      </c>
      <c r="K52" s="34">
        <v>3.46</v>
      </c>
      <c r="L52" s="34">
        <v>3.82</v>
      </c>
      <c r="M52" s="26">
        <f t="shared" si="0"/>
        <v>0.76196281621456874</v>
      </c>
      <c r="N52" s="27"/>
      <c r="O52" s="27">
        <f t="shared" si="2"/>
        <v>0.80877361045795737</v>
      </c>
    </row>
    <row r="53" spans="1:15" x14ac:dyDescent="0.25">
      <c r="A53" s="37">
        <v>2340</v>
      </c>
      <c r="B53" s="27">
        <v>1861.95</v>
      </c>
      <c r="C53" s="27">
        <v>-849.34</v>
      </c>
      <c r="D53" s="27">
        <v>0</v>
      </c>
      <c r="E53" s="27">
        <v>2329.6999999999998</v>
      </c>
      <c r="F53" s="27">
        <v>1856.51</v>
      </c>
      <c r="G53" s="27">
        <v>-847.33</v>
      </c>
      <c r="H53" s="27">
        <v>-11.05</v>
      </c>
      <c r="I53" s="27">
        <v>280.33300000000003</v>
      </c>
      <c r="J53" s="27">
        <v>12.48</v>
      </c>
      <c r="K53" s="34">
        <v>7.48</v>
      </c>
      <c r="L53" s="34">
        <v>7.39</v>
      </c>
      <c r="M53" s="26">
        <f t="shared" si="0"/>
        <v>0.76196281621456874</v>
      </c>
      <c r="N53" s="27"/>
      <c r="O53" s="27">
        <f t="shared" si="2"/>
        <v>0.30990532037979873</v>
      </c>
    </row>
    <row r="54" spans="1:15" x14ac:dyDescent="0.25">
      <c r="A54" s="37">
        <v>2370</v>
      </c>
      <c r="B54" s="27">
        <v>1864.56</v>
      </c>
      <c r="C54" s="27">
        <v>-879.23</v>
      </c>
      <c r="D54" s="27">
        <v>0</v>
      </c>
      <c r="E54" s="27">
        <v>2355.39</v>
      </c>
      <c r="F54" s="27">
        <v>1867.77</v>
      </c>
      <c r="G54" s="27">
        <v>-868.42</v>
      </c>
      <c r="H54" s="27">
        <v>-20.440000000000001</v>
      </c>
      <c r="I54" s="27">
        <v>297.87700000000001</v>
      </c>
      <c r="J54" s="27">
        <v>23.34</v>
      </c>
      <c r="K54" s="34">
        <v>7.69</v>
      </c>
      <c r="L54" s="34">
        <v>7.86</v>
      </c>
      <c r="M54" s="26">
        <f t="shared" si="0"/>
        <v>0.76196281621456874</v>
      </c>
      <c r="N54" s="27"/>
      <c r="O54" s="27">
        <f t="shared" si="2"/>
        <v>0.5782545148414473</v>
      </c>
    </row>
    <row r="55" spans="1:15" x14ac:dyDescent="0.25">
      <c r="A55" s="37">
        <v>2400</v>
      </c>
      <c r="B55" s="27">
        <v>1867.18</v>
      </c>
      <c r="C55" s="27">
        <v>-909.12</v>
      </c>
      <c r="D55" s="27">
        <v>0</v>
      </c>
      <c r="E55" s="27">
        <v>2381.0700000000002</v>
      </c>
      <c r="F55" s="27">
        <v>1879.03</v>
      </c>
      <c r="G55" s="27">
        <v>-889.51</v>
      </c>
      <c r="H55" s="27">
        <v>-29.83</v>
      </c>
      <c r="I55" s="27">
        <v>303.31900000000002</v>
      </c>
      <c r="J55" s="27">
        <v>37.61</v>
      </c>
      <c r="K55" s="34">
        <v>7.36</v>
      </c>
      <c r="L55" s="34">
        <v>7.65</v>
      </c>
      <c r="M55" s="26">
        <f t="shared" si="0"/>
        <v>0.76196281621456874</v>
      </c>
      <c r="N55" s="27"/>
      <c r="O55" s="27">
        <f t="shared" si="2"/>
        <v>0.98258037204985949</v>
      </c>
    </row>
    <row r="56" spans="1:15" x14ac:dyDescent="0.25">
      <c r="A56" s="37">
        <v>2430</v>
      </c>
      <c r="B56" s="27">
        <v>1869.79</v>
      </c>
      <c r="C56" s="27">
        <v>-939</v>
      </c>
      <c r="D56" s="27">
        <v>0</v>
      </c>
      <c r="E56" s="27">
        <v>2406.7600000000002</v>
      </c>
      <c r="F56" s="27">
        <v>1890.29</v>
      </c>
      <c r="G56" s="27">
        <v>-910.6</v>
      </c>
      <c r="H56" s="27">
        <v>-39.22</v>
      </c>
      <c r="I56" s="27">
        <v>305.91399999999999</v>
      </c>
      <c r="J56" s="27">
        <v>52.58</v>
      </c>
      <c r="K56" s="34">
        <v>7.25</v>
      </c>
      <c r="L56" s="34">
        <v>7.6</v>
      </c>
      <c r="M56" s="26">
        <f t="shared" si="0"/>
        <v>0.76196281621456874</v>
      </c>
      <c r="N56" s="27"/>
      <c r="O56" s="27">
        <f t="shared" si="2"/>
        <v>1.3998055123615099</v>
      </c>
    </row>
    <row r="57" spans="1:15" x14ac:dyDescent="0.25">
      <c r="A57" s="37">
        <v>2460</v>
      </c>
      <c r="B57" s="27">
        <v>1872.41</v>
      </c>
      <c r="C57" s="27">
        <v>-968.89</v>
      </c>
      <c r="D57" s="27">
        <v>0</v>
      </c>
      <c r="E57" s="27">
        <v>2430</v>
      </c>
      <c r="F57" s="27">
        <v>1900.48</v>
      </c>
      <c r="G57" s="27">
        <v>-929.68</v>
      </c>
      <c r="H57" s="27">
        <v>-47.71</v>
      </c>
      <c r="I57" s="27">
        <v>309.40899999999999</v>
      </c>
      <c r="J57" s="27">
        <v>67.83</v>
      </c>
      <c r="K57" s="34">
        <v>7.14</v>
      </c>
      <c r="L57" s="34">
        <v>7.55</v>
      </c>
      <c r="M57" s="26">
        <f t="shared" si="0"/>
        <v>0.76196281621456874</v>
      </c>
      <c r="N57" s="27"/>
      <c r="O57" s="27">
        <f t="shared" si="2"/>
        <v>1.833675668924615</v>
      </c>
    </row>
    <row r="58" spans="1:15" x14ac:dyDescent="0.25">
      <c r="A58" s="37">
        <v>2490</v>
      </c>
      <c r="B58" s="27">
        <v>1875.02</v>
      </c>
      <c r="C58" s="27">
        <v>-998.77</v>
      </c>
      <c r="D58" s="27">
        <v>0</v>
      </c>
      <c r="E58" s="27">
        <v>2430</v>
      </c>
      <c r="F58" s="27">
        <v>1900.48</v>
      </c>
      <c r="G58" s="27">
        <v>-929.68</v>
      </c>
      <c r="H58" s="27">
        <v>-47.71</v>
      </c>
      <c r="I58" s="27">
        <v>325.37099999999998</v>
      </c>
      <c r="J58" s="27">
        <v>87.74</v>
      </c>
      <c r="K58" s="34">
        <v>5.95</v>
      </c>
      <c r="L58" s="34">
        <v>6.56</v>
      </c>
      <c r="M58" s="26">
        <f t="shared" si="0"/>
        <v>0.76196281621456874</v>
      </c>
      <c r="N58" s="27"/>
      <c r="O58" s="27">
        <f t="shared" si="2"/>
        <v>2.7918495675934327</v>
      </c>
    </row>
    <row r="59" spans="1:15" x14ac:dyDescent="0.25">
      <c r="A59" s="37">
        <v>2520</v>
      </c>
      <c r="B59" s="27">
        <v>1877.64</v>
      </c>
      <c r="C59" s="27">
        <v>-1028.6600000000001</v>
      </c>
      <c r="D59" s="27">
        <v>0</v>
      </c>
      <c r="E59" s="27">
        <v>2430</v>
      </c>
      <c r="F59" s="27">
        <v>1900.48</v>
      </c>
      <c r="G59" s="27">
        <v>-929.68</v>
      </c>
      <c r="H59" s="27">
        <v>-47.71</v>
      </c>
      <c r="I59" s="27">
        <v>334.26299999999998</v>
      </c>
      <c r="J59" s="27">
        <v>112.22</v>
      </c>
      <c r="K59" s="34">
        <v>5.05</v>
      </c>
      <c r="L59" s="34">
        <v>5.77</v>
      </c>
      <c r="M59" s="26">
        <f t="shared" si="0"/>
        <v>0.76196281621456874</v>
      </c>
      <c r="N59" s="27"/>
      <c r="O59" s="27">
        <f t="shared" si="2"/>
        <v>4.1331369010921977</v>
      </c>
    </row>
    <row r="60" spans="1:15" x14ac:dyDescent="0.25">
      <c r="A60" s="37">
        <v>2550</v>
      </c>
      <c r="B60" s="27">
        <v>1880.25</v>
      </c>
      <c r="C60" s="27">
        <v>-1058.55</v>
      </c>
      <c r="D60" s="27">
        <v>0</v>
      </c>
      <c r="E60" s="27">
        <v>2430</v>
      </c>
      <c r="F60" s="27">
        <v>1900.48</v>
      </c>
      <c r="G60" s="27">
        <v>-929.68</v>
      </c>
      <c r="H60" s="27">
        <v>-47.71</v>
      </c>
      <c r="I60" s="27">
        <v>339.68200000000002</v>
      </c>
      <c r="J60" s="27">
        <v>138.88999999999999</v>
      </c>
      <c r="K60" s="34">
        <v>4.43</v>
      </c>
      <c r="L60" s="34">
        <v>5.22</v>
      </c>
      <c r="M60" s="26">
        <f t="shared" si="0"/>
        <v>0.76196281621456874</v>
      </c>
      <c r="N60" s="27"/>
      <c r="O60" s="27">
        <f t="shared" si="2"/>
        <v>5.7365618316578368</v>
      </c>
    </row>
    <row r="61" spans="1:15" x14ac:dyDescent="0.25">
      <c r="A61" s="37">
        <v>2580</v>
      </c>
      <c r="B61" s="27">
        <v>1882.87</v>
      </c>
      <c r="C61" s="27">
        <v>-1088.43</v>
      </c>
      <c r="D61" s="27">
        <v>0</v>
      </c>
      <c r="E61" s="27">
        <v>2430</v>
      </c>
      <c r="F61" s="27">
        <v>1900.48</v>
      </c>
      <c r="G61" s="27">
        <v>-929.68</v>
      </c>
      <c r="H61" s="27">
        <v>-47.71</v>
      </c>
      <c r="I61" s="27">
        <v>343.27100000000002</v>
      </c>
      <c r="J61" s="27">
        <v>166.7</v>
      </c>
      <c r="K61" s="34">
        <v>4.0199999999999996</v>
      </c>
      <c r="L61" s="34">
        <v>4.84</v>
      </c>
      <c r="M61" s="26">
        <f t="shared" si="0"/>
        <v>0.76196281621456874</v>
      </c>
      <c r="N61" s="27"/>
      <c r="O61" s="27">
        <f t="shared" si="2"/>
        <v>7.4981507778288261</v>
      </c>
    </row>
    <row r="62" spans="1:15" x14ac:dyDescent="0.25">
      <c r="A62" s="37">
        <v>2610</v>
      </c>
      <c r="B62" s="27">
        <v>1885.48</v>
      </c>
      <c r="C62" s="27">
        <v>-1118.32</v>
      </c>
      <c r="D62" s="27">
        <v>0</v>
      </c>
      <c r="E62" s="27">
        <v>2430</v>
      </c>
      <c r="F62" s="27">
        <v>1900.48</v>
      </c>
      <c r="G62" s="27">
        <v>-929.68</v>
      </c>
      <c r="H62" s="27">
        <v>-47.71</v>
      </c>
      <c r="I62" s="27">
        <v>345.80500000000001</v>
      </c>
      <c r="J62" s="27">
        <v>195.15</v>
      </c>
      <c r="K62" s="34">
        <v>3.72</v>
      </c>
      <c r="L62" s="34">
        <v>4.57</v>
      </c>
      <c r="M62" s="26">
        <f t="shared" si="0"/>
        <v>0.76196281621456874</v>
      </c>
      <c r="N62" s="27"/>
      <c r="O62" s="27">
        <f t="shared" si="2"/>
        <v>9.3769676353343527</v>
      </c>
    </row>
    <row r="63" spans="1:15" x14ac:dyDescent="0.25">
      <c r="A63" s="37">
        <v>2640</v>
      </c>
      <c r="B63" s="27">
        <v>1888.09</v>
      </c>
      <c r="C63" s="27">
        <v>-1148.2</v>
      </c>
      <c r="D63" s="27">
        <v>0</v>
      </c>
      <c r="E63" s="27">
        <v>2430</v>
      </c>
      <c r="F63" s="27">
        <v>1900.48</v>
      </c>
      <c r="G63" s="27">
        <v>-929.68</v>
      </c>
      <c r="H63" s="27">
        <v>-47.71</v>
      </c>
      <c r="I63" s="27">
        <v>347.68299999999999</v>
      </c>
      <c r="J63" s="27">
        <v>224.01</v>
      </c>
      <c r="K63" s="34">
        <v>3.51</v>
      </c>
      <c r="L63" s="34">
        <v>4.37</v>
      </c>
      <c r="M63" s="26">
        <f t="shared" si="0"/>
        <v>0.76196281621456874</v>
      </c>
      <c r="N63" s="27"/>
      <c r="O63" s="27">
        <f t="shared" si="2"/>
        <v>11.319627819546056</v>
      </c>
    </row>
    <row r="64" spans="1:15" x14ac:dyDescent="0.25">
      <c r="A64" s="37">
        <v>2670</v>
      </c>
      <c r="B64" s="27">
        <v>1890.71</v>
      </c>
      <c r="C64" s="27">
        <v>-1178.0899999999999</v>
      </c>
      <c r="D64" s="27">
        <v>0</v>
      </c>
      <c r="E64" s="27">
        <v>2430</v>
      </c>
      <c r="F64" s="27">
        <v>1900.48</v>
      </c>
      <c r="G64" s="27">
        <v>-929.68</v>
      </c>
      <c r="H64" s="27">
        <v>-47.71</v>
      </c>
      <c r="I64" s="27">
        <v>349.12700000000001</v>
      </c>
      <c r="J64" s="27">
        <v>253.13</v>
      </c>
      <c r="K64" s="34">
        <v>3.36</v>
      </c>
      <c r="L64" s="34">
        <v>4.22</v>
      </c>
      <c r="M64" s="26">
        <f t="shared" si="0"/>
        <v>0.76196281621456874</v>
      </c>
      <c r="N64" s="27"/>
      <c r="O64" s="27">
        <f t="shared" si="2"/>
        <v>13.294147103642088</v>
      </c>
    </row>
    <row r="65" spans="1:15" x14ac:dyDescent="0.25">
      <c r="A65" s="37">
        <v>2700</v>
      </c>
      <c r="B65" s="27">
        <v>1893.32</v>
      </c>
      <c r="C65" s="27">
        <v>-1207.97</v>
      </c>
      <c r="D65" s="27">
        <v>0</v>
      </c>
      <c r="E65" s="27">
        <v>2430</v>
      </c>
      <c r="F65" s="27">
        <v>1900.48</v>
      </c>
      <c r="G65" s="27">
        <v>-929.68</v>
      </c>
      <c r="H65" s="27">
        <v>-47.71</v>
      </c>
      <c r="I65" s="27">
        <v>350.27100000000002</v>
      </c>
      <c r="J65" s="27">
        <v>282.44</v>
      </c>
      <c r="K65" s="34">
        <v>3.24</v>
      </c>
      <c r="L65" s="34">
        <v>4.0999999999999996</v>
      </c>
      <c r="M65" s="26">
        <f t="shared" si="0"/>
        <v>0.76196281621456874</v>
      </c>
      <c r="N65" s="27"/>
      <c r="O65" s="27">
        <f t="shared" si="2"/>
        <v>15.314451804093245</v>
      </c>
    </row>
    <row r="66" spans="1:15" x14ac:dyDescent="0.25">
      <c r="A66" s="37">
        <v>2730</v>
      </c>
      <c r="B66" s="27">
        <v>1895.94</v>
      </c>
      <c r="C66" s="27">
        <v>-1237.8599999999999</v>
      </c>
      <c r="D66" s="27">
        <v>0</v>
      </c>
      <c r="E66" s="27">
        <v>2430</v>
      </c>
      <c r="F66" s="27">
        <v>1900.48</v>
      </c>
      <c r="G66" s="27">
        <v>-929.68</v>
      </c>
      <c r="H66" s="27">
        <v>-47.71</v>
      </c>
      <c r="I66" s="27">
        <v>351.19900000000001</v>
      </c>
      <c r="J66" s="27">
        <v>311.88</v>
      </c>
      <c r="K66" s="34">
        <v>3.14</v>
      </c>
      <c r="L66" s="34">
        <v>4.01</v>
      </c>
      <c r="M66" s="26">
        <f t="shared" si="0"/>
        <v>0.76196281621456874</v>
      </c>
      <c r="N66" s="27"/>
      <c r="O66" s="27">
        <f t="shared" si="2"/>
        <v>17.352933695225197</v>
      </c>
    </row>
    <row r="67" spans="1:15" x14ac:dyDescent="0.25">
      <c r="A67" s="37">
        <v>2760</v>
      </c>
      <c r="B67" s="27">
        <v>1898.55</v>
      </c>
      <c r="C67" s="27">
        <v>-1267.75</v>
      </c>
      <c r="D67" s="27">
        <v>0</v>
      </c>
      <c r="E67" s="27">
        <v>2430</v>
      </c>
      <c r="F67" s="27">
        <v>1900.48</v>
      </c>
      <c r="G67" s="27">
        <v>-929.68</v>
      </c>
      <c r="H67" s="27">
        <v>-47.71</v>
      </c>
      <c r="I67" s="27">
        <v>351.96699999999998</v>
      </c>
      <c r="J67" s="27">
        <v>341.42</v>
      </c>
      <c r="K67" s="34">
        <v>3.07</v>
      </c>
      <c r="L67" s="34">
        <v>3.93</v>
      </c>
      <c r="M67" s="26">
        <f t="shared" si="0"/>
        <v>0.76196281621456874</v>
      </c>
      <c r="N67" s="27"/>
      <c r="O67" s="27">
        <f t="shared" si="2"/>
        <v>19.402597632617031</v>
      </c>
    </row>
    <row r="68" spans="1:15" x14ac:dyDescent="0.25">
      <c r="A68" s="37">
        <v>2790</v>
      </c>
      <c r="B68" s="27">
        <v>1900.91</v>
      </c>
      <c r="C68" s="27">
        <v>-1297.6500000000001</v>
      </c>
      <c r="D68" s="27">
        <v>0</v>
      </c>
      <c r="E68" s="27">
        <v>2430</v>
      </c>
      <c r="F68" s="27">
        <v>1900.48</v>
      </c>
      <c r="G68" s="27">
        <v>-929.68</v>
      </c>
      <c r="H68" s="27">
        <v>-47.71</v>
      </c>
      <c r="I68" s="27">
        <v>352.61200000000002</v>
      </c>
      <c r="J68" s="27">
        <v>371.05</v>
      </c>
      <c r="K68" s="34">
        <v>3.02</v>
      </c>
      <c r="L68" s="34">
        <v>3.87</v>
      </c>
      <c r="M68" s="26">
        <f t="shared" si="0"/>
        <v>0.76196281621456874</v>
      </c>
      <c r="N68" s="27"/>
      <c r="O68" s="27">
        <f t="shared" si="2"/>
        <v>21.423687972934296</v>
      </c>
    </row>
    <row r="69" spans="1:15" x14ac:dyDescent="0.25">
      <c r="A69" s="37">
        <v>2820</v>
      </c>
      <c r="B69" s="27">
        <v>1902.48</v>
      </c>
      <c r="C69" s="27">
        <v>-1327.61</v>
      </c>
      <c r="D69" s="27">
        <v>0</v>
      </c>
      <c r="E69" s="27">
        <v>2430</v>
      </c>
      <c r="F69" s="27">
        <v>1900.48</v>
      </c>
      <c r="G69" s="27">
        <v>-929.68</v>
      </c>
      <c r="H69" s="27">
        <v>-47.71</v>
      </c>
      <c r="I69" s="27">
        <v>353.16300000000001</v>
      </c>
      <c r="J69" s="27">
        <v>400.78</v>
      </c>
      <c r="K69" s="34">
        <v>2.98</v>
      </c>
      <c r="L69" s="34">
        <v>3.82</v>
      </c>
      <c r="M69" s="26">
        <f t="shared" ref="M69:M73" si="3">((ref_diam+offset_diam)/2)/(12*3.281)</f>
        <v>0.76196281621456874</v>
      </c>
      <c r="N69" s="27"/>
      <c r="O69" s="27">
        <f t="shared" si="2"/>
        <v>23.447833850307553</v>
      </c>
    </row>
    <row r="70" spans="1:15" x14ac:dyDescent="0.25">
      <c r="A70" s="37">
        <v>2850</v>
      </c>
      <c r="B70" s="27">
        <v>1903</v>
      </c>
      <c r="C70" s="27">
        <v>-1357.6</v>
      </c>
      <c r="D70" s="27">
        <v>0</v>
      </c>
      <c r="E70" s="27">
        <v>2430</v>
      </c>
      <c r="F70" s="27">
        <v>1900.48</v>
      </c>
      <c r="G70" s="27">
        <v>-929.68</v>
      </c>
      <c r="H70" s="27">
        <v>-47.71</v>
      </c>
      <c r="I70" s="27">
        <v>353.63799999999998</v>
      </c>
      <c r="J70" s="27">
        <v>430.58</v>
      </c>
      <c r="K70" s="34">
        <v>2.95</v>
      </c>
      <c r="L70" s="34">
        <v>3.79</v>
      </c>
      <c r="M70" s="26">
        <f t="shared" si="3"/>
        <v>0.76196281621456874</v>
      </c>
      <c r="N70" s="27"/>
      <c r="O70" s="27">
        <f t="shared" si="2"/>
        <v>25.414452065941219</v>
      </c>
    </row>
    <row r="71" spans="1:15" x14ac:dyDescent="0.25">
      <c r="A71" s="37">
        <v>2880</v>
      </c>
      <c r="B71" s="27">
        <v>1903</v>
      </c>
      <c r="C71" s="27">
        <v>-1387.6</v>
      </c>
      <c r="D71" s="27">
        <v>0</v>
      </c>
      <c r="E71" s="27">
        <v>2430</v>
      </c>
      <c r="F71" s="27">
        <v>1900.48</v>
      </c>
      <c r="G71" s="27">
        <v>-929.68</v>
      </c>
      <c r="H71" s="27">
        <v>-47.71</v>
      </c>
      <c r="I71" s="27">
        <v>354.05200000000002</v>
      </c>
      <c r="J71" s="27">
        <v>460.41</v>
      </c>
      <c r="K71" s="34">
        <v>2.93</v>
      </c>
      <c r="L71" s="34">
        <v>3.76</v>
      </c>
      <c r="M71" s="26">
        <f t="shared" si="3"/>
        <v>0.76196281621456874</v>
      </c>
      <c r="N71" s="27"/>
      <c r="O71" s="27">
        <f t="shared" si="2"/>
        <v>27.382285261006821</v>
      </c>
    </row>
    <row r="72" spans="1:15" x14ac:dyDescent="0.25">
      <c r="A72" s="37">
        <v>2910</v>
      </c>
      <c r="B72" s="27">
        <v>1903</v>
      </c>
      <c r="C72" s="27">
        <v>-1417.6</v>
      </c>
      <c r="D72" s="27">
        <v>0</v>
      </c>
      <c r="E72" s="27">
        <v>2430</v>
      </c>
      <c r="F72" s="27">
        <v>1900.48</v>
      </c>
      <c r="G72" s="27">
        <v>-929.68</v>
      </c>
      <c r="H72" s="27">
        <v>-47.71</v>
      </c>
      <c r="I72" s="27">
        <v>354.41500000000002</v>
      </c>
      <c r="J72" s="27">
        <v>490.25</v>
      </c>
      <c r="K72" s="34">
        <v>2.91</v>
      </c>
      <c r="L72" s="34">
        <v>3.73</v>
      </c>
      <c r="M72" s="26">
        <f t="shared" si="3"/>
        <v>0.76196281621456874</v>
      </c>
      <c r="N72" s="27"/>
      <c r="O72" s="27">
        <f t="shared" si="2"/>
        <v>29.380278715818523</v>
      </c>
    </row>
    <row r="73" spans="1:15" x14ac:dyDescent="0.25">
      <c r="A73" s="37">
        <v>2940</v>
      </c>
      <c r="B73" s="27">
        <v>1903</v>
      </c>
      <c r="C73" s="27">
        <v>-1447.6</v>
      </c>
      <c r="D73" s="27">
        <v>0</v>
      </c>
      <c r="E73" s="27">
        <v>2430</v>
      </c>
      <c r="F73" s="27">
        <v>1900.48</v>
      </c>
      <c r="G73" s="27">
        <v>-929.68</v>
      </c>
      <c r="H73" s="27">
        <v>-47.71</v>
      </c>
      <c r="I73" s="27">
        <v>354.73700000000002</v>
      </c>
      <c r="J73" s="27">
        <v>520.12</v>
      </c>
      <c r="K73" s="34">
        <v>2.9</v>
      </c>
      <c r="L73" s="34">
        <v>3.71</v>
      </c>
      <c r="M73" s="26">
        <f t="shared" si="3"/>
        <v>0.76196281621456874</v>
      </c>
      <c r="O73" s="27">
        <f t="shared" si="2"/>
        <v>31.317736448618277</v>
      </c>
    </row>
  </sheetData>
  <sheetProtection password="DD1B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05"/>
  <sheetViews>
    <sheetView workbookViewId="0"/>
  </sheetViews>
  <sheetFormatPr defaultRowHeight="15" x14ac:dyDescent="0.25"/>
  <sheetData>
    <row r="1" spans="1:10" x14ac:dyDescent="0.25">
      <c r="A1" s="25" t="s">
        <v>0</v>
      </c>
      <c r="B1" s="17" t="s">
        <v>79</v>
      </c>
    </row>
    <row r="2" spans="1:10" x14ac:dyDescent="0.25">
      <c r="A2" s="15" t="s">
        <v>62</v>
      </c>
      <c r="B2" s="15" t="s">
        <v>63</v>
      </c>
    </row>
    <row r="4" spans="1:10" x14ac:dyDescent="0.25">
      <c r="A4" s="15" t="s">
        <v>1</v>
      </c>
      <c r="B4" s="15"/>
    </row>
    <row r="5" spans="1:10" x14ac:dyDescent="0.25">
      <c r="A5" s="15" t="s">
        <v>2</v>
      </c>
      <c r="B5" s="15" t="s">
        <v>3</v>
      </c>
    </row>
    <row r="6" spans="1:10" x14ac:dyDescent="0.25">
      <c r="A6" s="15" t="s">
        <v>4</v>
      </c>
      <c r="B6" s="15" t="s">
        <v>39</v>
      </c>
    </row>
    <row r="7" spans="1:10" x14ac:dyDescent="0.25">
      <c r="A7" s="15" t="s">
        <v>5</v>
      </c>
      <c r="B7" s="15">
        <v>0.99960000000000004</v>
      </c>
    </row>
    <row r="8" spans="1:10" x14ac:dyDescent="0.25">
      <c r="A8" s="15" t="s">
        <v>6</v>
      </c>
      <c r="B8" s="15" t="s">
        <v>131</v>
      </c>
    </row>
    <row r="10" spans="1:10" x14ac:dyDescent="0.25">
      <c r="A10" s="16" t="s">
        <v>7</v>
      </c>
      <c r="B10" s="16" t="s">
        <v>8</v>
      </c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</row>
    <row r="11" spans="1:10" x14ac:dyDescent="0.25">
      <c r="A11" s="16" t="s">
        <v>14</v>
      </c>
      <c r="B11" s="16" t="s">
        <v>15</v>
      </c>
      <c r="C11" s="16" t="s">
        <v>15</v>
      </c>
      <c r="D11" s="16" t="s">
        <v>15</v>
      </c>
      <c r="E11" s="16" t="s">
        <v>15</v>
      </c>
      <c r="F11" s="16" t="s">
        <v>14</v>
      </c>
      <c r="G11" s="16" t="s">
        <v>14</v>
      </c>
    </row>
    <row r="12" spans="1:10" x14ac:dyDescent="0.25">
      <c r="A12" s="16" t="s">
        <v>64</v>
      </c>
      <c r="B12" s="16">
        <v>-1400</v>
      </c>
      <c r="C12" s="16">
        <v>-1000</v>
      </c>
      <c r="D12" s="16">
        <v>499000.4</v>
      </c>
      <c r="E12" s="16">
        <v>6650167.2699999996</v>
      </c>
      <c r="F12" s="16" t="s">
        <v>128</v>
      </c>
      <c r="G12" s="16" t="s">
        <v>129</v>
      </c>
    </row>
    <row r="15" spans="1:10" x14ac:dyDescent="0.25">
      <c r="A15" s="16"/>
      <c r="B15" s="16" t="s">
        <v>17</v>
      </c>
      <c r="C15" s="16" t="s">
        <v>18</v>
      </c>
      <c r="D15" s="16" t="s">
        <v>19</v>
      </c>
      <c r="E15" s="16" t="s">
        <v>20</v>
      </c>
      <c r="F15" s="16" t="s">
        <v>21</v>
      </c>
      <c r="G15" s="16" t="s">
        <v>22</v>
      </c>
      <c r="H15" s="16" t="s">
        <v>24</v>
      </c>
      <c r="I15" s="16" t="s">
        <v>25</v>
      </c>
      <c r="J15" s="16" t="s">
        <v>26</v>
      </c>
    </row>
    <row r="16" spans="1:10" x14ac:dyDescent="0.25">
      <c r="A16" s="16"/>
      <c r="B16" s="16" t="s">
        <v>15</v>
      </c>
      <c r="C16" s="16" t="s">
        <v>23</v>
      </c>
      <c r="D16" s="16" t="s">
        <v>23</v>
      </c>
      <c r="E16" s="16" t="s">
        <v>15</v>
      </c>
      <c r="F16" s="16" t="s">
        <v>15</v>
      </c>
      <c r="G16" s="16" t="s">
        <v>15</v>
      </c>
      <c r="H16" s="16"/>
      <c r="I16" s="16"/>
      <c r="J16" s="16"/>
    </row>
    <row r="17" spans="2:14" x14ac:dyDescent="0.25">
      <c r="B17" s="22">
        <v>0</v>
      </c>
      <c r="C17" s="27">
        <v>0</v>
      </c>
      <c r="D17" s="27">
        <v>90</v>
      </c>
      <c r="E17" s="27">
        <v>0</v>
      </c>
      <c r="F17" s="27">
        <v>-1400</v>
      </c>
      <c r="G17" s="27">
        <v>-1000</v>
      </c>
      <c r="H17" s="34">
        <v>0</v>
      </c>
      <c r="I17" s="34">
        <v>0</v>
      </c>
      <c r="J17" s="34">
        <v>0</v>
      </c>
      <c r="M17" s="17"/>
      <c r="N17" s="17"/>
    </row>
    <row r="18" spans="2:14" s="37" customFormat="1" x14ac:dyDescent="0.25">
      <c r="B18" s="37">
        <v>1</v>
      </c>
      <c r="C18" s="27">
        <v>0</v>
      </c>
      <c r="D18" s="27">
        <v>90</v>
      </c>
      <c r="E18" s="27">
        <v>1</v>
      </c>
      <c r="F18" s="27">
        <v>-1400</v>
      </c>
      <c r="G18" s="27">
        <v>-1000</v>
      </c>
      <c r="H18" s="34">
        <v>1.8E-3</v>
      </c>
      <c r="I18" s="34">
        <v>1.8E-3</v>
      </c>
      <c r="J18" s="34">
        <v>0.35</v>
      </c>
    </row>
    <row r="19" spans="2:14" x14ac:dyDescent="0.25">
      <c r="B19" s="22">
        <v>30</v>
      </c>
      <c r="C19" s="27">
        <v>0</v>
      </c>
      <c r="D19" s="27">
        <v>90</v>
      </c>
      <c r="E19" s="27">
        <v>30</v>
      </c>
      <c r="F19" s="27">
        <v>-1400</v>
      </c>
      <c r="G19" s="27">
        <v>-1000</v>
      </c>
      <c r="H19" s="34">
        <v>5.3699999999999998E-2</v>
      </c>
      <c r="I19" s="34">
        <v>5.3699999999999998E-2</v>
      </c>
      <c r="J19" s="34">
        <v>0.35039999999999999</v>
      </c>
      <c r="L19" s="17"/>
      <c r="M19" s="17"/>
      <c r="N19" s="17"/>
    </row>
    <row r="20" spans="2:14" x14ac:dyDescent="0.25">
      <c r="B20" s="22">
        <v>60</v>
      </c>
      <c r="C20" s="27">
        <v>0</v>
      </c>
      <c r="D20" s="27">
        <v>90</v>
      </c>
      <c r="E20" s="27">
        <v>60</v>
      </c>
      <c r="F20" s="27">
        <v>-1400</v>
      </c>
      <c r="G20" s="27">
        <v>-1000</v>
      </c>
      <c r="H20" s="34">
        <v>0.1075</v>
      </c>
      <c r="I20" s="34">
        <v>0.1075</v>
      </c>
      <c r="J20" s="34">
        <v>0.35160000000000002</v>
      </c>
      <c r="L20" s="17"/>
      <c r="M20" s="17"/>
      <c r="N20" s="17"/>
    </row>
    <row r="21" spans="2:14" x14ac:dyDescent="0.25">
      <c r="B21" s="22">
        <v>90</v>
      </c>
      <c r="C21" s="27">
        <v>0</v>
      </c>
      <c r="D21" s="27">
        <v>90</v>
      </c>
      <c r="E21" s="27">
        <v>90</v>
      </c>
      <c r="F21" s="27">
        <v>-1400</v>
      </c>
      <c r="G21" s="27">
        <v>-1000</v>
      </c>
      <c r="H21" s="34">
        <v>0.1613</v>
      </c>
      <c r="I21" s="34">
        <v>0.1613</v>
      </c>
      <c r="J21" s="34">
        <v>0.35360000000000003</v>
      </c>
      <c r="L21" s="17"/>
      <c r="M21" s="17"/>
      <c r="N21" s="17"/>
    </row>
    <row r="22" spans="2:14" x14ac:dyDescent="0.25">
      <c r="B22" s="22">
        <v>120</v>
      </c>
      <c r="C22" s="27">
        <v>0</v>
      </c>
      <c r="D22" s="27">
        <v>90</v>
      </c>
      <c r="E22" s="27">
        <v>120</v>
      </c>
      <c r="F22" s="27">
        <v>-1400</v>
      </c>
      <c r="G22" s="27">
        <v>-1000</v>
      </c>
      <c r="H22" s="34">
        <v>0.215</v>
      </c>
      <c r="I22" s="34">
        <v>0.215</v>
      </c>
      <c r="J22" s="34">
        <v>0.35639999999999999</v>
      </c>
      <c r="L22" s="17"/>
      <c r="M22" s="17"/>
      <c r="N22" s="17"/>
    </row>
    <row r="23" spans="2:14" x14ac:dyDescent="0.25">
      <c r="B23" s="22">
        <v>150</v>
      </c>
      <c r="C23" s="27">
        <v>0</v>
      </c>
      <c r="D23" s="27">
        <v>90</v>
      </c>
      <c r="E23" s="27">
        <v>150</v>
      </c>
      <c r="F23" s="27">
        <v>-1400</v>
      </c>
      <c r="G23" s="27">
        <v>-1000</v>
      </c>
      <c r="H23" s="34">
        <v>0.26879999999999998</v>
      </c>
      <c r="I23" s="34">
        <v>0.26879999999999998</v>
      </c>
      <c r="J23" s="34">
        <v>0.36</v>
      </c>
      <c r="L23" s="17"/>
      <c r="M23" s="17"/>
      <c r="N23" s="17"/>
    </row>
    <row r="24" spans="2:14" x14ac:dyDescent="0.25">
      <c r="B24" s="22">
        <v>180</v>
      </c>
      <c r="C24" s="27">
        <v>0</v>
      </c>
      <c r="D24" s="27">
        <v>90</v>
      </c>
      <c r="E24" s="27">
        <v>180</v>
      </c>
      <c r="F24" s="27">
        <v>-1400</v>
      </c>
      <c r="G24" s="27">
        <v>-1000</v>
      </c>
      <c r="H24" s="34">
        <v>0.3226</v>
      </c>
      <c r="I24" s="34">
        <v>0.3226</v>
      </c>
      <c r="J24" s="34">
        <v>0.36430000000000001</v>
      </c>
      <c r="L24" s="17"/>
      <c r="M24" s="17"/>
      <c r="N24" s="17"/>
    </row>
    <row r="25" spans="2:14" x14ac:dyDescent="0.25">
      <c r="B25" s="22">
        <v>210</v>
      </c>
      <c r="C25" s="27">
        <v>0</v>
      </c>
      <c r="D25" s="27">
        <v>90</v>
      </c>
      <c r="E25" s="27">
        <v>210</v>
      </c>
      <c r="F25" s="27">
        <v>-1400</v>
      </c>
      <c r="G25" s="27">
        <v>-1000</v>
      </c>
      <c r="H25" s="34">
        <v>0.37630000000000002</v>
      </c>
      <c r="I25" s="34">
        <v>0.37630000000000002</v>
      </c>
      <c r="J25" s="34">
        <v>0.36940000000000001</v>
      </c>
      <c r="L25" s="17"/>
      <c r="M25" s="17"/>
      <c r="N25" s="17"/>
    </row>
    <row r="26" spans="2:14" x14ac:dyDescent="0.25">
      <c r="B26" s="22">
        <v>240</v>
      </c>
      <c r="C26" s="27">
        <v>0</v>
      </c>
      <c r="D26" s="27">
        <v>90</v>
      </c>
      <c r="E26" s="27">
        <v>240</v>
      </c>
      <c r="F26" s="27">
        <v>-1400</v>
      </c>
      <c r="G26" s="27">
        <v>-1000</v>
      </c>
      <c r="H26" s="34">
        <v>0.43009999999999998</v>
      </c>
      <c r="I26" s="34">
        <v>0.43009999999999998</v>
      </c>
      <c r="J26" s="34">
        <v>0.37519999999999998</v>
      </c>
      <c r="L26" s="17"/>
      <c r="M26" s="17"/>
      <c r="N26" s="17"/>
    </row>
    <row r="27" spans="2:14" x14ac:dyDescent="0.25">
      <c r="B27" s="22">
        <v>270</v>
      </c>
      <c r="C27" s="27">
        <v>0</v>
      </c>
      <c r="D27" s="27">
        <v>90</v>
      </c>
      <c r="E27" s="27">
        <v>270</v>
      </c>
      <c r="F27" s="27">
        <v>-1400</v>
      </c>
      <c r="G27" s="27">
        <v>-1000</v>
      </c>
      <c r="H27" s="34">
        <v>0.4839</v>
      </c>
      <c r="I27" s="34">
        <v>0.4839</v>
      </c>
      <c r="J27" s="34">
        <v>0.38169999999999998</v>
      </c>
      <c r="L27" s="17"/>
      <c r="M27" s="17"/>
      <c r="N27" s="17"/>
    </row>
    <row r="28" spans="2:14" x14ac:dyDescent="0.25">
      <c r="B28" s="22">
        <v>300</v>
      </c>
      <c r="C28" s="27">
        <v>0</v>
      </c>
      <c r="D28" s="27">
        <v>90</v>
      </c>
      <c r="E28" s="27">
        <v>300</v>
      </c>
      <c r="F28" s="27">
        <v>-1400</v>
      </c>
      <c r="G28" s="27">
        <v>-1000</v>
      </c>
      <c r="H28" s="34">
        <v>0.53769999999999996</v>
      </c>
      <c r="I28" s="34">
        <v>0.53769999999999996</v>
      </c>
      <c r="J28" s="34">
        <v>0.38890000000000002</v>
      </c>
      <c r="L28" s="17"/>
      <c r="M28" s="17"/>
      <c r="N28" s="17"/>
    </row>
    <row r="29" spans="2:14" x14ac:dyDescent="0.25">
      <c r="B29" s="22">
        <v>330</v>
      </c>
      <c r="C29" s="27">
        <v>0</v>
      </c>
      <c r="D29" s="27">
        <v>90</v>
      </c>
      <c r="E29" s="27">
        <v>330</v>
      </c>
      <c r="F29" s="27">
        <v>-1400</v>
      </c>
      <c r="G29" s="27">
        <v>-1000</v>
      </c>
      <c r="H29" s="34">
        <v>0.59140000000000004</v>
      </c>
      <c r="I29" s="34">
        <v>0.59140000000000004</v>
      </c>
      <c r="J29" s="34">
        <v>0.3967</v>
      </c>
      <c r="L29" s="17"/>
      <c r="M29" s="17"/>
      <c r="N29" s="17"/>
    </row>
    <row r="30" spans="2:14" x14ac:dyDescent="0.25">
      <c r="B30" s="22">
        <v>360</v>
      </c>
      <c r="C30" s="27">
        <v>0</v>
      </c>
      <c r="D30" s="27">
        <v>90</v>
      </c>
      <c r="E30" s="27">
        <v>360</v>
      </c>
      <c r="F30" s="27">
        <v>-1400</v>
      </c>
      <c r="G30" s="27">
        <v>-1000</v>
      </c>
      <c r="H30" s="34">
        <v>0.6452</v>
      </c>
      <c r="I30" s="34">
        <v>0.6452</v>
      </c>
      <c r="J30" s="34">
        <v>0.4052</v>
      </c>
      <c r="L30" s="17"/>
      <c r="M30" s="17"/>
      <c r="N30" s="17"/>
    </row>
    <row r="31" spans="2:14" x14ac:dyDescent="0.25">
      <c r="B31" s="22">
        <v>390</v>
      </c>
      <c r="C31" s="27">
        <v>0</v>
      </c>
      <c r="D31" s="27">
        <v>90</v>
      </c>
      <c r="E31" s="27">
        <v>390</v>
      </c>
      <c r="F31" s="27">
        <v>-1400</v>
      </c>
      <c r="G31" s="27">
        <v>-1000</v>
      </c>
      <c r="H31" s="34">
        <v>0.69899999999999995</v>
      </c>
      <c r="I31" s="34">
        <v>0.69899999999999995</v>
      </c>
      <c r="J31" s="34">
        <v>0.4143</v>
      </c>
      <c r="L31" s="17"/>
      <c r="M31" s="17"/>
      <c r="N31" s="17"/>
    </row>
    <row r="32" spans="2:14" x14ac:dyDescent="0.25">
      <c r="B32" s="22">
        <v>420</v>
      </c>
      <c r="C32" s="27">
        <v>0</v>
      </c>
      <c r="D32" s="27">
        <v>90</v>
      </c>
      <c r="E32" s="27">
        <v>420</v>
      </c>
      <c r="F32" s="27">
        <v>-1400</v>
      </c>
      <c r="G32" s="27">
        <v>-1000</v>
      </c>
      <c r="H32" s="34">
        <v>0.75270000000000004</v>
      </c>
      <c r="I32" s="34">
        <v>0.75270000000000004</v>
      </c>
      <c r="J32" s="34">
        <v>0.42399999999999999</v>
      </c>
      <c r="L32" s="17"/>
      <c r="M32" s="17"/>
      <c r="N32" s="17"/>
    </row>
    <row r="33" spans="2:14" x14ac:dyDescent="0.25">
      <c r="B33" s="22">
        <v>450</v>
      </c>
      <c r="C33" s="27">
        <v>0</v>
      </c>
      <c r="D33" s="27">
        <v>90</v>
      </c>
      <c r="E33" s="27">
        <v>450</v>
      </c>
      <c r="F33" s="27">
        <v>-1400</v>
      </c>
      <c r="G33" s="27">
        <v>-1000</v>
      </c>
      <c r="H33" s="34">
        <v>0.80649999999999999</v>
      </c>
      <c r="I33" s="34">
        <v>0.80649999999999999</v>
      </c>
      <c r="J33" s="34">
        <v>0.43419999999999997</v>
      </c>
      <c r="L33" s="17"/>
      <c r="M33" s="17"/>
      <c r="N33" s="17"/>
    </row>
    <row r="34" spans="2:14" x14ac:dyDescent="0.25">
      <c r="B34" s="22">
        <v>480</v>
      </c>
      <c r="C34" s="27">
        <v>0</v>
      </c>
      <c r="D34" s="27">
        <v>90</v>
      </c>
      <c r="E34" s="27">
        <v>480</v>
      </c>
      <c r="F34" s="27">
        <v>-1400</v>
      </c>
      <c r="G34" s="27">
        <v>-1000</v>
      </c>
      <c r="H34" s="34">
        <v>0.86029999999999995</v>
      </c>
      <c r="I34" s="34">
        <v>0.86029999999999995</v>
      </c>
      <c r="J34" s="34">
        <v>0.4451</v>
      </c>
      <c r="L34" s="17"/>
      <c r="M34" s="17"/>
      <c r="N34" s="17"/>
    </row>
    <row r="35" spans="2:14" x14ac:dyDescent="0.25">
      <c r="B35" s="22">
        <v>510</v>
      </c>
      <c r="C35" s="27">
        <v>0</v>
      </c>
      <c r="D35" s="27">
        <v>90</v>
      </c>
      <c r="E35" s="27">
        <v>510</v>
      </c>
      <c r="F35" s="27">
        <v>-1400</v>
      </c>
      <c r="G35" s="27">
        <v>-1000</v>
      </c>
      <c r="H35" s="34">
        <v>0.91410000000000002</v>
      </c>
      <c r="I35" s="34">
        <v>0.91410000000000002</v>
      </c>
      <c r="J35" s="34">
        <v>0.45639999999999997</v>
      </c>
      <c r="L35" s="17"/>
      <c r="M35" s="17"/>
      <c r="N35" s="17"/>
    </row>
    <row r="36" spans="2:14" x14ac:dyDescent="0.25">
      <c r="B36" s="22">
        <v>540</v>
      </c>
      <c r="C36" s="27">
        <v>0</v>
      </c>
      <c r="D36" s="27">
        <v>90</v>
      </c>
      <c r="E36" s="27">
        <v>540</v>
      </c>
      <c r="F36" s="27">
        <v>-1400</v>
      </c>
      <c r="G36" s="27">
        <v>-1000</v>
      </c>
      <c r="H36" s="34">
        <v>0.96779999999999999</v>
      </c>
      <c r="I36" s="34">
        <v>0.96779999999999999</v>
      </c>
      <c r="J36" s="34">
        <v>0.46829999999999999</v>
      </c>
      <c r="L36" s="17"/>
      <c r="M36" s="17"/>
      <c r="N36" s="17"/>
    </row>
    <row r="37" spans="2:14" x14ac:dyDescent="0.25">
      <c r="B37" s="22">
        <v>570</v>
      </c>
      <c r="C37" s="27">
        <v>0</v>
      </c>
      <c r="D37" s="27">
        <v>90</v>
      </c>
      <c r="E37" s="27">
        <v>570</v>
      </c>
      <c r="F37" s="27">
        <v>-1400</v>
      </c>
      <c r="G37" s="27">
        <v>-1000</v>
      </c>
      <c r="H37" s="34">
        <v>1.0216000000000001</v>
      </c>
      <c r="I37" s="34">
        <v>1.0216000000000001</v>
      </c>
      <c r="J37" s="34">
        <v>0.48060000000000003</v>
      </c>
      <c r="L37" s="17"/>
      <c r="M37" s="17"/>
      <c r="N37" s="17"/>
    </row>
    <row r="38" spans="2:14" x14ac:dyDescent="0.25">
      <c r="B38" s="22">
        <v>600</v>
      </c>
      <c r="C38" s="27">
        <v>0</v>
      </c>
      <c r="D38" s="27">
        <v>90</v>
      </c>
      <c r="E38" s="27">
        <v>600</v>
      </c>
      <c r="F38" s="27">
        <v>-1400</v>
      </c>
      <c r="G38" s="27">
        <v>-1000</v>
      </c>
      <c r="H38" s="34">
        <v>1.0753999999999999</v>
      </c>
      <c r="I38" s="34">
        <v>1.0753999999999999</v>
      </c>
      <c r="J38" s="34">
        <v>0.49349999999999999</v>
      </c>
      <c r="L38" s="17"/>
      <c r="M38" s="17"/>
      <c r="N38" s="17"/>
    </row>
    <row r="39" spans="2:14" x14ac:dyDescent="0.25">
      <c r="B39" s="22">
        <v>630</v>
      </c>
      <c r="C39" s="27">
        <v>0</v>
      </c>
      <c r="D39" s="27">
        <v>90</v>
      </c>
      <c r="E39" s="27">
        <v>630</v>
      </c>
      <c r="F39" s="27">
        <v>-1400</v>
      </c>
      <c r="G39" s="27">
        <v>-1000</v>
      </c>
      <c r="H39" s="34">
        <v>1.1291</v>
      </c>
      <c r="I39" s="34">
        <v>1.1291</v>
      </c>
      <c r="J39" s="34">
        <v>0.50680000000000003</v>
      </c>
      <c r="L39" s="17"/>
      <c r="M39" s="17"/>
      <c r="N39" s="17"/>
    </row>
    <row r="40" spans="2:14" x14ac:dyDescent="0.25">
      <c r="B40" s="22">
        <v>660</v>
      </c>
      <c r="C40" s="27">
        <v>0</v>
      </c>
      <c r="D40" s="27">
        <v>90</v>
      </c>
      <c r="E40" s="27">
        <v>660</v>
      </c>
      <c r="F40" s="27">
        <v>-1400</v>
      </c>
      <c r="G40" s="27">
        <v>-1000</v>
      </c>
      <c r="H40" s="34">
        <v>1.1829000000000001</v>
      </c>
      <c r="I40" s="34">
        <v>1.1829000000000001</v>
      </c>
      <c r="J40" s="34">
        <v>0.52049999999999996</v>
      </c>
      <c r="L40" s="17"/>
      <c r="M40" s="17"/>
      <c r="N40" s="17"/>
    </row>
    <row r="41" spans="2:14" x14ac:dyDescent="0.25">
      <c r="B41" s="22">
        <v>690</v>
      </c>
      <c r="C41" s="27">
        <v>0</v>
      </c>
      <c r="D41" s="27">
        <v>90</v>
      </c>
      <c r="E41" s="27">
        <v>690</v>
      </c>
      <c r="F41" s="27">
        <v>-1400</v>
      </c>
      <c r="G41" s="27">
        <v>-1000</v>
      </c>
      <c r="H41" s="34">
        <v>1.2366999999999999</v>
      </c>
      <c r="I41" s="34">
        <v>1.2366999999999999</v>
      </c>
      <c r="J41" s="34">
        <v>0.53480000000000005</v>
      </c>
      <c r="L41" s="17"/>
      <c r="M41" s="17"/>
      <c r="N41" s="17"/>
    </row>
    <row r="42" spans="2:14" x14ac:dyDescent="0.25">
      <c r="B42" s="22">
        <v>720</v>
      </c>
      <c r="C42" s="27">
        <v>0</v>
      </c>
      <c r="D42" s="27">
        <v>90</v>
      </c>
      <c r="E42" s="27">
        <v>720</v>
      </c>
      <c r="F42" s="27">
        <v>-1400</v>
      </c>
      <c r="G42" s="27">
        <v>-1000</v>
      </c>
      <c r="H42" s="34">
        <v>1.2905</v>
      </c>
      <c r="I42" s="34">
        <v>1.2905</v>
      </c>
      <c r="J42" s="34">
        <v>0.5494</v>
      </c>
      <c r="L42" s="17"/>
      <c r="M42" s="17"/>
      <c r="N42" s="17"/>
    </row>
    <row r="43" spans="2:14" x14ac:dyDescent="0.25">
      <c r="B43" s="22">
        <v>750</v>
      </c>
      <c r="C43" s="27">
        <v>0</v>
      </c>
      <c r="D43" s="27">
        <v>90</v>
      </c>
      <c r="E43" s="27">
        <v>750</v>
      </c>
      <c r="F43" s="27">
        <v>-1400</v>
      </c>
      <c r="G43" s="27">
        <v>-1000</v>
      </c>
      <c r="H43" s="34">
        <v>1.3442000000000001</v>
      </c>
      <c r="I43" s="34">
        <v>1.3442000000000001</v>
      </c>
      <c r="J43" s="34">
        <v>0.5645</v>
      </c>
      <c r="L43" s="17"/>
      <c r="M43" s="17"/>
      <c r="N43" s="17"/>
    </row>
    <row r="44" spans="2:14" x14ac:dyDescent="0.25">
      <c r="B44" s="22">
        <v>780</v>
      </c>
      <c r="C44" s="27">
        <v>0</v>
      </c>
      <c r="D44" s="27">
        <v>90</v>
      </c>
      <c r="E44" s="27">
        <v>780</v>
      </c>
      <c r="F44" s="27">
        <v>-1400</v>
      </c>
      <c r="G44" s="27">
        <v>-1000</v>
      </c>
      <c r="H44" s="34">
        <v>1.3979999999999999</v>
      </c>
      <c r="I44" s="34">
        <v>1.3979999999999999</v>
      </c>
      <c r="J44" s="34">
        <v>0.57999999999999996</v>
      </c>
      <c r="L44" s="17"/>
      <c r="M44" s="17"/>
      <c r="N44" s="17"/>
    </row>
    <row r="45" spans="2:14" x14ac:dyDescent="0.25">
      <c r="B45" s="22">
        <v>810</v>
      </c>
      <c r="C45" s="27">
        <v>0</v>
      </c>
      <c r="D45" s="27">
        <v>90</v>
      </c>
      <c r="E45" s="27">
        <v>810</v>
      </c>
      <c r="F45" s="27">
        <v>-1400</v>
      </c>
      <c r="G45" s="27">
        <v>-1000</v>
      </c>
      <c r="H45" s="34">
        <v>1.4518</v>
      </c>
      <c r="I45" s="34">
        <v>1.4518</v>
      </c>
      <c r="J45" s="34">
        <v>0.59599999999999997</v>
      </c>
      <c r="L45" s="17"/>
      <c r="M45" s="17"/>
      <c r="N45" s="17"/>
    </row>
    <row r="46" spans="2:14" x14ac:dyDescent="0.25">
      <c r="B46" s="22">
        <v>840</v>
      </c>
      <c r="C46" s="27">
        <v>0</v>
      </c>
      <c r="D46" s="27">
        <v>90</v>
      </c>
      <c r="E46" s="27">
        <v>840</v>
      </c>
      <c r="F46" s="27">
        <v>-1400</v>
      </c>
      <c r="G46" s="27">
        <v>-1000</v>
      </c>
      <c r="H46" s="34">
        <v>1.5055000000000001</v>
      </c>
      <c r="I46" s="34">
        <v>1.5055000000000001</v>
      </c>
      <c r="J46" s="34">
        <v>0.61229999999999996</v>
      </c>
      <c r="L46" s="17"/>
      <c r="M46" s="17"/>
      <c r="N46" s="17"/>
    </row>
    <row r="47" spans="2:14" x14ac:dyDescent="0.25">
      <c r="B47" s="22">
        <v>870</v>
      </c>
      <c r="C47" s="27">
        <v>0</v>
      </c>
      <c r="D47" s="27">
        <v>90</v>
      </c>
      <c r="E47" s="27">
        <v>870</v>
      </c>
      <c r="F47" s="27">
        <v>-1400</v>
      </c>
      <c r="G47" s="27">
        <v>-1000</v>
      </c>
      <c r="H47" s="34">
        <v>1.5592999999999999</v>
      </c>
      <c r="I47" s="34">
        <v>1.5592999999999999</v>
      </c>
      <c r="J47" s="34">
        <v>0.629</v>
      </c>
      <c r="L47" s="17"/>
      <c r="M47" s="17"/>
      <c r="N47" s="17"/>
    </row>
    <row r="48" spans="2:14" x14ac:dyDescent="0.25">
      <c r="B48" s="22">
        <v>900</v>
      </c>
      <c r="C48" s="27">
        <v>0</v>
      </c>
      <c r="D48" s="27">
        <v>90</v>
      </c>
      <c r="E48" s="27">
        <v>900</v>
      </c>
      <c r="F48" s="27">
        <v>-1400</v>
      </c>
      <c r="G48" s="27">
        <v>-1000</v>
      </c>
      <c r="H48" s="34">
        <v>1.6131</v>
      </c>
      <c r="I48" s="34">
        <v>1.6131</v>
      </c>
      <c r="J48" s="34">
        <v>0.6462</v>
      </c>
      <c r="L48" s="17"/>
      <c r="M48" s="17"/>
      <c r="N48" s="17"/>
    </row>
    <row r="49" spans="2:14" x14ac:dyDescent="0.25">
      <c r="B49" s="22">
        <v>930</v>
      </c>
      <c r="C49" s="27">
        <v>0</v>
      </c>
      <c r="D49" s="27">
        <v>90</v>
      </c>
      <c r="E49" s="27">
        <v>930</v>
      </c>
      <c r="F49" s="27">
        <v>-1400</v>
      </c>
      <c r="G49" s="27">
        <v>-1000</v>
      </c>
      <c r="H49" s="34">
        <v>1.6668000000000001</v>
      </c>
      <c r="I49" s="34">
        <v>1.6668000000000001</v>
      </c>
      <c r="J49" s="34">
        <v>0.66369999999999996</v>
      </c>
      <c r="L49" s="17"/>
      <c r="M49" s="17"/>
      <c r="N49" s="17"/>
    </row>
    <row r="50" spans="2:14" x14ac:dyDescent="0.25">
      <c r="B50" s="22">
        <v>960</v>
      </c>
      <c r="C50" s="27">
        <v>0</v>
      </c>
      <c r="D50" s="27">
        <v>90</v>
      </c>
      <c r="E50" s="27">
        <v>960</v>
      </c>
      <c r="F50" s="27">
        <v>-1400</v>
      </c>
      <c r="G50" s="27">
        <v>-1000</v>
      </c>
      <c r="H50" s="34">
        <v>1.7205999999999999</v>
      </c>
      <c r="I50" s="34">
        <v>1.7205999999999999</v>
      </c>
      <c r="J50" s="34">
        <v>0.68159999999999998</v>
      </c>
      <c r="L50" s="17"/>
      <c r="M50" s="17"/>
      <c r="N50" s="17"/>
    </row>
    <row r="51" spans="2:14" x14ac:dyDescent="0.25">
      <c r="B51" s="22">
        <v>990</v>
      </c>
      <c r="C51" s="27">
        <v>0</v>
      </c>
      <c r="D51" s="27">
        <v>90</v>
      </c>
      <c r="E51" s="27">
        <v>990</v>
      </c>
      <c r="F51" s="27">
        <v>-1400</v>
      </c>
      <c r="G51" s="27">
        <v>-1000</v>
      </c>
      <c r="H51" s="34">
        <v>1.7744</v>
      </c>
      <c r="I51" s="34">
        <v>1.7744</v>
      </c>
      <c r="J51" s="34">
        <v>0.69989999999999997</v>
      </c>
      <c r="L51" s="17"/>
      <c r="M51" s="17"/>
      <c r="N51" s="17"/>
    </row>
    <row r="52" spans="2:14" x14ac:dyDescent="0.25">
      <c r="B52" s="22">
        <v>1020</v>
      </c>
      <c r="C52" s="27">
        <v>0</v>
      </c>
      <c r="D52" s="27">
        <v>90</v>
      </c>
      <c r="E52" s="27">
        <v>1020</v>
      </c>
      <c r="F52" s="27">
        <v>-1400</v>
      </c>
      <c r="G52" s="27">
        <v>-1000</v>
      </c>
      <c r="H52" s="34">
        <v>1.8282</v>
      </c>
      <c r="I52" s="34">
        <v>1.8282</v>
      </c>
      <c r="J52" s="34">
        <v>0.71860000000000002</v>
      </c>
      <c r="L52" s="17"/>
      <c r="M52" s="17"/>
      <c r="N52" s="17"/>
    </row>
    <row r="53" spans="2:14" x14ac:dyDescent="0.25">
      <c r="B53" s="22">
        <v>1050</v>
      </c>
      <c r="C53" s="27">
        <v>0.63</v>
      </c>
      <c r="D53" s="27">
        <v>90</v>
      </c>
      <c r="E53" s="27">
        <v>1050</v>
      </c>
      <c r="F53" s="27">
        <v>-1400</v>
      </c>
      <c r="G53" s="27">
        <v>-999.84</v>
      </c>
      <c r="H53" s="34">
        <v>1.8805000000000001</v>
      </c>
      <c r="I53" s="34">
        <v>1.8806</v>
      </c>
      <c r="J53" s="34">
        <v>0.73799999999999999</v>
      </c>
      <c r="L53" s="17"/>
      <c r="M53" s="17"/>
      <c r="N53" s="17"/>
    </row>
    <row r="54" spans="2:14" x14ac:dyDescent="0.25">
      <c r="B54" s="22">
        <v>1080</v>
      </c>
      <c r="C54" s="27">
        <v>2.63</v>
      </c>
      <c r="D54" s="27">
        <v>90</v>
      </c>
      <c r="E54" s="27">
        <v>1079.99</v>
      </c>
      <c r="F54" s="27">
        <v>-1400</v>
      </c>
      <c r="G54" s="27">
        <v>-998.98</v>
      </c>
      <c r="H54" s="34">
        <v>1.9298999999999999</v>
      </c>
      <c r="I54" s="34">
        <v>1.9319</v>
      </c>
      <c r="J54" s="34">
        <v>0.76149999999999995</v>
      </c>
      <c r="L54" s="17"/>
      <c r="M54" s="17"/>
      <c r="N54" s="17"/>
    </row>
    <row r="55" spans="2:14" x14ac:dyDescent="0.25">
      <c r="B55" s="22">
        <v>1110</v>
      </c>
      <c r="C55" s="27">
        <v>4.63</v>
      </c>
      <c r="D55" s="27">
        <v>90</v>
      </c>
      <c r="E55" s="27">
        <v>1109.92</v>
      </c>
      <c r="F55" s="27">
        <v>-1400</v>
      </c>
      <c r="G55" s="27">
        <v>-997.08</v>
      </c>
      <c r="H55" s="34">
        <v>1.9775</v>
      </c>
      <c r="I55" s="34">
        <v>1.9837</v>
      </c>
      <c r="J55" s="34">
        <v>0.79039999999999999</v>
      </c>
      <c r="L55" s="17"/>
      <c r="M55" s="17"/>
      <c r="N55" s="17"/>
    </row>
    <row r="56" spans="2:14" x14ac:dyDescent="0.25">
      <c r="B56" s="22">
        <v>1140</v>
      </c>
      <c r="C56" s="27">
        <v>6.63</v>
      </c>
      <c r="D56" s="27">
        <v>90</v>
      </c>
      <c r="E56" s="27">
        <v>1139.78</v>
      </c>
      <c r="F56" s="27">
        <v>-1400</v>
      </c>
      <c r="G56" s="27">
        <v>-994.14</v>
      </c>
      <c r="H56" s="34">
        <v>2.0228999999999999</v>
      </c>
      <c r="I56" s="34">
        <v>2.0360999999999998</v>
      </c>
      <c r="J56" s="34">
        <v>0.82440000000000002</v>
      </c>
      <c r="L56" s="17"/>
      <c r="M56" s="17"/>
      <c r="N56" s="17"/>
    </row>
    <row r="57" spans="2:14" x14ac:dyDescent="0.25">
      <c r="B57" s="22">
        <v>1170</v>
      </c>
      <c r="C57" s="27">
        <v>8.6300000000000008</v>
      </c>
      <c r="D57" s="27">
        <v>90</v>
      </c>
      <c r="E57" s="27">
        <v>1169.51</v>
      </c>
      <c r="F57" s="27">
        <v>-1400</v>
      </c>
      <c r="G57" s="27">
        <v>-990.16</v>
      </c>
      <c r="H57" s="34">
        <v>2.0661999999999998</v>
      </c>
      <c r="I57" s="34">
        <v>2.0893999999999999</v>
      </c>
      <c r="J57" s="34">
        <v>0.86329999999999996</v>
      </c>
      <c r="L57" s="17"/>
      <c r="M57" s="17"/>
      <c r="N57" s="17"/>
    </row>
    <row r="58" spans="2:14" x14ac:dyDescent="0.25">
      <c r="B58" s="22">
        <v>1200</v>
      </c>
      <c r="C58" s="27">
        <v>10.63</v>
      </c>
      <c r="D58" s="27">
        <v>90</v>
      </c>
      <c r="E58" s="27">
        <v>1199.0899999999999</v>
      </c>
      <c r="F58" s="27">
        <v>-1400</v>
      </c>
      <c r="G58" s="27">
        <v>-985.14</v>
      </c>
      <c r="H58" s="34">
        <v>2.1074000000000002</v>
      </c>
      <c r="I58" s="34">
        <v>2.1440000000000001</v>
      </c>
      <c r="J58" s="34">
        <v>0.90649999999999997</v>
      </c>
      <c r="L58" s="17"/>
      <c r="M58" s="17"/>
      <c r="N58" s="17"/>
    </row>
    <row r="59" spans="2:14" x14ac:dyDescent="0.25">
      <c r="B59" s="22">
        <v>1230</v>
      </c>
      <c r="C59" s="27">
        <v>12.63</v>
      </c>
      <c r="D59" s="27">
        <v>90</v>
      </c>
      <c r="E59" s="27">
        <v>1228.47</v>
      </c>
      <c r="F59" s="27">
        <v>-1400</v>
      </c>
      <c r="G59" s="27">
        <v>-979.09</v>
      </c>
      <c r="H59" s="34">
        <v>2.1463999999999999</v>
      </c>
      <c r="I59" s="34">
        <v>2.2004000000000001</v>
      </c>
      <c r="J59" s="34">
        <v>0.95389999999999997</v>
      </c>
      <c r="L59" s="17"/>
      <c r="M59" s="17"/>
      <c r="N59" s="17"/>
    </row>
    <row r="60" spans="2:14" x14ac:dyDescent="0.25">
      <c r="B60" s="22">
        <v>1260</v>
      </c>
      <c r="C60" s="27">
        <v>14.63</v>
      </c>
      <c r="D60" s="27">
        <v>90</v>
      </c>
      <c r="E60" s="27">
        <v>1257.6199999999999</v>
      </c>
      <c r="F60" s="27">
        <v>-1400</v>
      </c>
      <c r="G60" s="27">
        <v>-972.02</v>
      </c>
      <c r="H60" s="34">
        <v>2.1833</v>
      </c>
      <c r="I60" s="34">
        <v>2.2593000000000001</v>
      </c>
      <c r="J60" s="34">
        <v>1.0048999999999999</v>
      </c>
      <c r="L60" s="17"/>
      <c r="M60" s="17"/>
      <c r="N60" s="17"/>
    </row>
    <row r="61" spans="2:14" x14ac:dyDescent="0.25">
      <c r="B61" s="22">
        <v>1290</v>
      </c>
      <c r="C61" s="27">
        <v>16.63</v>
      </c>
      <c r="D61" s="27">
        <v>90</v>
      </c>
      <c r="E61" s="27">
        <v>1286.51</v>
      </c>
      <c r="F61" s="27">
        <v>-1400</v>
      </c>
      <c r="G61" s="27">
        <v>-963.94</v>
      </c>
      <c r="H61" s="34">
        <v>2.218</v>
      </c>
      <c r="I61" s="34">
        <v>2.3214000000000001</v>
      </c>
      <c r="J61" s="34">
        <v>1.0591999999999999</v>
      </c>
      <c r="L61" s="17"/>
      <c r="M61" s="17"/>
      <c r="N61" s="17"/>
    </row>
    <row r="62" spans="2:14" x14ac:dyDescent="0.25">
      <c r="B62" s="22">
        <v>1320</v>
      </c>
      <c r="C62" s="27">
        <v>18.63</v>
      </c>
      <c r="D62" s="27">
        <v>90</v>
      </c>
      <c r="E62" s="27">
        <v>1315.1</v>
      </c>
      <c r="F62" s="27">
        <v>-1400</v>
      </c>
      <c r="G62" s="27">
        <v>-954.85</v>
      </c>
      <c r="H62" s="34">
        <v>2.2507000000000001</v>
      </c>
      <c r="I62" s="34">
        <v>2.3875999999999999</v>
      </c>
      <c r="J62" s="34">
        <v>1.1165</v>
      </c>
      <c r="L62" s="17"/>
      <c r="M62" s="17"/>
      <c r="N62" s="17"/>
    </row>
    <row r="63" spans="2:14" x14ac:dyDescent="0.25">
      <c r="B63" s="22">
        <v>1350</v>
      </c>
      <c r="C63" s="27">
        <v>20.63</v>
      </c>
      <c r="D63" s="27">
        <v>90</v>
      </c>
      <c r="E63" s="27">
        <v>1343.36</v>
      </c>
      <c r="F63" s="27">
        <v>-1400</v>
      </c>
      <c r="G63" s="27">
        <v>-944.78</v>
      </c>
      <c r="H63" s="34">
        <v>2.2814000000000001</v>
      </c>
      <c r="I63" s="34">
        <v>2.4588000000000001</v>
      </c>
      <c r="J63" s="34">
        <v>1.1762999999999999</v>
      </c>
      <c r="L63" s="17"/>
      <c r="M63" s="17"/>
      <c r="N63" s="17"/>
    </row>
    <row r="64" spans="2:14" x14ac:dyDescent="0.25">
      <c r="B64" s="22">
        <v>1380</v>
      </c>
      <c r="C64" s="27">
        <v>22.63</v>
      </c>
      <c r="D64" s="27">
        <v>90</v>
      </c>
      <c r="E64" s="27">
        <v>1371.24</v>
      </c>
      <c r="F64" s="27">
        <v>-1400</v>
      </c>
      <c r="G64" s="27">
        <v>-933.72</v>
      </c>
      <c r="H64" s="34">
        <v>2.3100999999999998</v>
      </c>
      <c r="I64" s="34">
        <v>2.5360999999999998</v>
      </c>
      <c r="J64" s="34">
        <v>1.2385999999999999</v>
      </c>
      <c r="L64" s="17"/>
      <c r="M64" s="17"/>
      <c r="N64" s="17"/>
    </row>
    <row r="65" spans="2:14" x14ac:dyDescent="0.25">
      <c r="B65" s="22">
        <v>1410</v>
      </c>
      <c r="C65" s="27">
        <v>24.63</v>
      </c>
      <c r="D65" s="27">
        <v>90</v>
      </c>
      <c r="E65" s="27">
        <v>1398.73</v>
      </c>
      <c r="F65" s="27">
        <v>-1400</v>
      </c>
      <c r="G65" s="27">
        <v>-921.69</v>
      </c>
      <c r="H65" s="34">
        <v>2.3371</v>
      </c>
      <c r="I65" s="34">
        <v>2.6206</v>
      </c>
      <c r="J65" s="34">
        <v>1.3028</v>
      </c>
      <c r="L65" s="17"/>
      <c r="M65" s="17"/>
      <c r="N65" s="17"/>
    </row>
    <row r="66" spans="2:14" x14ac:dyDescent="0.25">
      <c r="B66" s="22">
        <v>1440</v>
      </c>
      <c r="C66" s="27">
        <v>26.63</v>
      </c>
      <c r="D66" s="27">
        <v>90</v>
      </c>
      <c r="E66" s="27">
        <v>1425.77</v>
      </c>
      <c r="F66" s="27">
        <v>-1400</v>
      </c>
      <c r="G66" s="27">
        <v>-908.72</v>
      </c>
      <c r="H66" s="34">
        <v>2.3622999999999998</v>
      </c>
      <c r="I66" s="34">
        <v>2.7134</v>
      </c>
      <c r="J66" s="34">
        <v>1.3688</v>
      </c>
      <c r="L66" s="17"/>
      <c r="M66" s="17"/>
      <c r="N66" s="17"/>
    </row>
    <row r="67" spans="2:14" x14ac:dyDescent="0.25">
      <c r="B67" s="22">
        <v>1470</v>
      </c>
      <c r="C67" s="27">
        <v>28.63</v>
      </c>
      <c r="D67" s="27">
        <v>90</v>
      </c>
      <c r="E67" s="27">
        <v>1452.35</v>
      </c>
      <c r="F67" s="27">
        <v>-1400</v>
      </c>
      <c r="G67" s="27">
        <v>-894.81</v>
      </c>
      <c r="H67" s="34">
        <v>2.3858999999999999</v>
      </c>
      <c r="I67" s="34">
        <v>2.8157999999999999</v>
      </c>
      <c r="J67" s="34">
        <v>1.4362999999999999</v>
      </c>
      <c r="L67" s="17"/>
      <c r="M67" s="17"/>
      <c r="N67" s="17"/>
    </row>
    <row r="68" spans="2:14" x14ac:dyDescent="0.25">
      <c r="B68" s="22">
        <v>1500</v>
      </c>
      <c r="C68" s="27">
        <v>30.63</v>
      </c>
      <c r="D68" s="27">
        <v>90</v>
      </c>
      <c r="E68" s="27">
        <v>1478.43</v>
      </c>
      <c r="F68" s="27">
        <v>-1400</v>
      </c>
      <c r="G68" s="27">
        <v>-879.97</v>
      </c>
      <c r="H68" s="34">
        <v>2.4081000000000001</v>
      </c>
      <c r="I68" s="34">
        <v>2.9287999999999998</v>
      </c>
      <c r="J68" s="34">
        <v>1.5052000000000001</v>
      </c>
      <c r="L68" s="17"/>
      <c r="M68" s="17"/>
      <c r="N68" s="17"/>
    </row>
    <row r="69" spans="2:14" x14ac:dyDescent="0.25">
      <c r="B69" s="22">
        <v>1530</v>
      </c>
      <c r="C69" s="27">
        <v>32.630000000000003</v>
      </c>
      <c r="D69" s="27">
        <v>90</v>
      </c>
      <c r="E69" s="27">
        <v>1503.97</v>
      </c>
      <c r="F69" s="27">
        <v>-1400</v>
      </c>
      <c r="G69" s="27">
        <v>-864.24</v>
      </c>
      <c r="H69" s="34">
        <v>2.4289000000000001</v>
      </c>
      <c r="I69" s="34">
        <v>3.0535000000000001</v>
      </c>
      <c r="J69" s="34">
        <v>1.5751999999999999</v>
      </c>
      <c r="L69" s="17"/>
      <c r="M69" s="17"/>
      <c r="N69" s="17"/>
    </row>
    <row r="70" spans="2:14" x14ac:dyDescent="0.25">
      <c r="B70" s="22">
        <v>1560</v>
      </c>
      <c r="C70" s="27">
        <v>34.630000000000003</v>
      </c>
      <c r="D70" s="27">
        <v>90</v>
      </c>
      <c r="E70" s="27">
        <v>1528.95</v>
      </c>
      <c r="F70" s="27">
        <v>-1400</v>
      </c>
      <c r="G70" s="27">
        <v>-847.63</v>
      </c>
      <c r="H70" s="34">
        <v>2.4485999999999999</v>
      </c>
      <c r="I70" s="34">
        <v>3.1909999999999998</v>
      </c>
      <c r="J70" s="34">
        <v>1.6460999999999999</v>
      </c>
      <c r="L70" s="17"/>
      <c r="M70" s="17"/>
      <c r="N70" s="17"/>
    </row>
    <row r="71" spans="2:14" x14ac:dyDescent="0.25">
      <c r="B71" s="22">
        <v>1590</v>
      </c>
      <c r="C71" s="27">
        <v>36.630000000000003</v>
      </c>
      <c r="D71" s="27">
        <v>90</v>
      </c>
      <c r="E71" s="27">
        <v>1553.33</v>
      </c>
      <c r="F71" s="27">
        <v>-1400</v>
      </c>
      <c r="G71" s="27">
        <v>-830.15</v>
      </c>
      <c r="H71" s="34">
        <v>2.4672000000000001</v>
      </c>
      <c r="I71" s="34">
        <v>3.3422000000000001</v>
      </c>
      <c r="J71" s="34">
        <v>1.7178</v>
      </c>
      <c r="L71" s="17"/>
      <c r="M71" s="17"/>
      <c r="N71" s="17"/>
    </row>
    <row r="72" spans="2:14" x14ac:dyDescent="0.25">
      <c r="B72" s="22">
        <v>1620</v>
      </c>
      <c r="C72" s="27">
        <v>38.630000000000003</v>
      </c>
      <c r="D72" s="27">
        <v>90</v>
      </c>
      <c r="E72" s="27">
        <v>1577.09</v>
      </c>
      <c r="F72" s="27">
        <v>-1400</v>
      </c>
      <c r="G72" s="27">
        <v>-811.84</v>
      </c>
      <c r="H72" s="34">
        <v>2.4849000000000001</v>
      </c>
      <c r="I72" s="34">
        <v>3.5078</v>
      </c>
      <c r="J72" s="34">
        <v>1.7901</v>
      </c>
      <c r="L72" s="17"/>
      <c r="M72" s="17"/>
      <c r="N72" s="17"/>
    </row>
    <row r="73" spans="2:14" x14ac:dyDescent="0.25">
      <c r="B73" s="22">
        <v>1650</v>
      </c>
      <c r="C73" s="27">
        <v>40.630000000000003</v>
      </c>
      <c r="D73" s="27">
        <v>90</v>
      </c>
      <c r="E73" s="27">
        <v>1600.19</v>
      </c>
      <c r="F73" s="27">
        <v>-1400</v>
      </c>
      <c r="G73" s="27">
        <v>-792.7</v>
      </c>
      <c r="H73" s="34">
        <v>2.5019999999999998</v>
      </c>
      <c r="I73" s="34">
        <v>3.6884000000000001</v>
      </c>
      <c r="J73" s="34">
        <v>1.8629</v>
      </c>
      <c r="L73" s="17"/>
      <c r="M73" s="17"/>
      <c r="N73" s="17"/>
    </row>
    <row r="74" spans="2:14" x14ac:dyDescent="0.25">
      <c r="B74" s="22">
        <v>1680</v>
      </c>
      <c r="C74" s="27">
        <v>42.63</v>
      </c>
      <c r="D74" s="27">
        <v>90</v>
      </c>
      <c r="E74" s="27">
        <v>1622.61</v>
      </c>
      <c r="F74" s="27">
        <v>-1400</v>
      </c>
      <c r="G74" s="27">
        <v>-772.77</v>
      </c>
      <c r="H74" s="34">
        <v>2.5185</v>
      </c>
      <c r="I74" s="34">
        <v>3.8845999999999998</v>
      </c>
      <c r="J74" s="34">
        <v>1.9359999999999999</v>
      </c>
      <c r="L74" s="17"/>
      <c r="M74" s="17"/>
      <c r="N74" s="17"/>
    </row>
    <row r="75" spans="2:14" x14ac:dyDescent="0.25">
      <c r="B75" s="22">
        <v>1710</v>
      </c>
      <c r="C75" s="27">
        <v>44.63</v>
      </c>
      <c r="D75" s="27">
        <v>90</v>
      </c>
      <c r="E75" s="27">
        <v>1644.33</v>
      </c>
      <c r="F75" s="27">
        <v>-1400</v>
      </c>
      <c r="G75" s="27">
        <v>-752.08</v>
      </c>
      <c r="H75" s="34">
        <v>2.5347</v>
      </c>
      <c r="I75" s="34">
        <v>4.0967000000000002</v>
      </c>
      <c r="J75" s="34">
        <v>2.0093000000000001</v>
      </c>
      <c r="L75" s="17"/>
      <c r="M75" s="17"/>
      <c r="N75" s="17"/>
    </row>
    <row r="76" spans="2:14" x14ac:dyDescent="0.25">
      <c r="B76" s="22">
        <v>1740</v>
      </c>
      <c r="C76" s="27">
        <v>46.63</v>
      </c>
      <c r="D76" s="27">
        <v>90</v>
      </c>
      <c r="E76" s="27">
        <v>1665.3</v>
      </c>
      <c r="F76" s="27">
        <v>-1400</v>
      </c>
      <c r="G76" s="27">
        <v>-730.63</v>
      </c>
      <c r="H76" s="34">
        <v>2.5506000000000002</v>
      </c>
      <c r="I76" s="34">
        <v>4.3247</v>
      </c>
      <c r="J76" s="34">
        <v>2.0827</v>
      </c>
      <c r="L76" s="17"/>
      <c r="M76" s="17"/>
      <c r="N76" s="17"/>
    </row>
    <row r="77" spans="2:14" x14ac:dyDescent="0.25">
      <c r="B77" s="22">
        <v>1770</v>
      </c>
      <c r="C77" s="27">
        <v>48.63</v>
      </c>
      <c r="D77" s="27">
        <v>90</v>
      </c>
      <c r="E77" s="27">
        <v>1685.52</v>
      </c>
      <c r="F77" s="27">
        <v>-1400</v>
      </c>
      <c r="G77" s="27">
        <v>-708.47</v>
      </c>
      <c r="H77" s="34">
        <v>2.5666000000000002</v>
      </c>
      <c r="I77" s="34">
        <v>4.5688000000000004</v>
      </c>
      <c r="J77" s="34">
        <v>2.1562000000000001</v>
      </c>
      <c r="L77" s="17"/>
      <c r="M77" s="17"/>
      <c r="N77" s="17"/>
    </row>
    <row r="78" spans="2:14" x14ac:dyDescent="0.25">
      <c r="B78" s="22">
        <v>1800</v>
      </c>
      <c r="C78" s="27">
        <v>50.63</v>
      </c>
      <c r="D78" s="27">
        <v>90</v>
      </c>
      <c r="E78" s="27">
        <v>1704.95</v>
      </c>
      <c r="F78" s="27">
        <v>-1400</v>
      </c>
      <c r="G78" s="27">
        <v>-685.61</v>
      </c>
      <c r="H78" s="34">
        <v>2.5825999999999998</v>
      </c>
      <c r="I78" s="34">
        <v>4.8289</v>
      </c>
      <c r="J78" s="34">
        <v>2.2296</v>
      </c>
      <c r="L78" s="17"/>
      <c r="M78" s="17"/>
      <c r="N78" s="17"/>
    </row>
    <row r="79" spans="2:14" x14ac:dyDescent="0.25">
      <c r="B79" s="22">
        <v>1830</v>
      </c>
      <c r="C79" s="27">
        <v>52.63</v>
      </c>
      <c r="D79" s="27">
        <v>90</v>
      </c>
      <c r="E79" s="27">
        <v>1723.57</v>
      </c>
      <c r="F79" s="27">
        <v>-1400</v>
      </c>
      <c r="G79" s="27">
        <v>-662.09</v>
      </c>
      <c r="H79" s="34">
        <v>2.5990000000000002</v>
      </c>
      <c r="I79" s="34">
        <v>5.1045999999999996</v>
      </c>
      <c r="J79" s="34">
        <v>2.3027000000000002</v>
      </c>
      <c r="L79" s="17"/>
      <c r="M79" s="17"/>
      <c r="N79" s="17"/>
    </row>
    <row r="80" spans="2:14" x14ac:dyDescent="0.25">
      <c r="B80" s="22">
        <v>1860</v>
      </c>
      <c r="C80" s="27">
        <v>54.63</v>
      </c>
      <c r="D80" s="27">
        <v>90</v>
      </c>
      <c r="E80" s="27">
        <v>1741.36</v>
      </c>
      <c r="F80" s="27">
        <v>-1400</v>
      </c>
      <c r="G80" s="27">
        <v>-637.94000000000005</v>
      </c>
      <c r="H80" s="34">
        <v>2.6158000000000001</v>
      </c>
      <c r="I80" s="34">
        <v>5.3956999999999997</v>
      </c>
      <c r="J80" s="34">
        <v>2.3757000000000001</v>
      </c>
      <c r="L80" s="17"/>
      <c r="M80" s="17"/>
      <c r="N80" s="17"/>
    </row>
    <row r="81" spans="2:14" x14ac:dyDescent="0.25">
      <c r="B81" s="22">
        <v>1890</v>
      </c>
      <c r="C81" s="27">
        <v>56.63</v>
      </c>
      <c r="D81" s="27">
        <v>90</v>
      </c>
      <c r="E81" s="27">
        <v>1758.3</v>
      </c>
      <c r="F81" s="27">
        <v>-1400</v>
      </c>
      <c r="G81" s="27">
        <v>-613.17999999999995</v>
      </c>
      <c r="H81" s="34">
        <v>2.6333000000000002</v>
      </c>
      <c r="I81" s="34">
        <v>5.7018000000000004</v>
      </c>
      <c r="J81" s="34">
        <v>2.4483000000000001</v>
      </c>
      <c r="L81" s="17"/>
      <c r="M81" s="17"/>
      <c r="N81" s="17"/>
    </row>
    <row r="82" spans="2:14" x14ac:dyDescent="0.25">
      <c r="B82" s="22">
        <v>1920</v>
      </c>
      <c r="C82" s="27">
        <v>58.63</v>
      </c>
      <c r="D82" s="27">
        <v>90</v>
      </c>
      <c r="E82" s="27">
        <v>1774.36</v>
      </c>
      <c r="F82" s="27">
        <v>-1400</v>
      </c>
      <c r="G82" s="27">
        <v>-587.84</v>
      </c>
      <c r="H82" s="34">
        <v>2.6514000000000002</v>
      </c>
      <c r="I82" s="34">
        <v>6.0223000000000004</v>
      </c>
      <c r="J82" s="34">
        <v>2.5205000000000002</v>
      </c>
      <c r="L82" s="17"/>
      <c r="M82" s="17"/>
      <c r="N82" s="17"/>
    </row>
    <row r="83" spans="2:14" x14ac:dyDescent="0.25">
      <c r="B83" s="22">
        <v>1950</v>
      </c>
      <c r="C83" s="27">
        <v>60.63</v>
      </c>
      <c r="D83" s="27">
        <v>90</v>
      </c>
      <c r="E83" s="27">
        <v>1789.52</v>
      </c>
      <c r="F83" s="27">
        <v>-1400</v>
      </c>
      <c r="G83" s="27">
        <v>-561.96</v>
      </c>
      <c r="H83" s="34">
        <v>2.6703000000000001</v>
      </c>
      <c r="I83" s="34">
        <v>6.3566000000000003</v>
      </c>
      <c r="J83" s="34">
        <v>2.5922999999999998</v>
      </c>
      <c r="L83" s="17"/>
      <c r="M83" s="17"/>
      <c r="N83" s="17"/>
    </row>
    <row r="84" spans="2:14" x14ac:dyDescent="0.25">
      <c r="B84" s="22">
        <v>1980</v>
      </c>
      <c r="C84" s="27">
        <v>62.63</v>
      </c>
      <c r="D84" s="27">
        <v>90</v>
      </c>
      <c r="E84" s="27">
        <v>1803.78</v>
      </c>
      <c r="F84" s="27">
        <v>-1400</v>
      </c>
      <c r="G84" s="27">
        <v>-535.55999999999995</v>
      </c>
      <c r="H84" s="34">
        <v>2.6903000000000001</v>
      </c>
      <c r="I84" s="34">
        <v>6.7041000000000004</v>
      </c>
      <c r="J84" s="34">
        <v>2.6635</v>
      </c>
      <c r="L84" s="17"/>
      <c r="M84" s="17"/>
      <c r="N84" s="17"/>
    </row>
    <row r="85" spans="2:14" x14ac:dyDescent="0.25">
      <c r="B85" s="22">
        <v>2010</v>
      </c>
      <c r="C85" s="27">
        <v>64.63</v>
      </c>
      <c r="D85" s="27">
        <v>90</v>
      </c>
      <c r="E85" s="27">
        <v>1817.1</v>
      </c>
      <c r="F85" s="27">
        <v>-1400</v>
      </c>
      <c r="G85" s="27">
        <v>-508.69</v>
      </c>
      <c r="H85" s="34">
        <v>2.7111999999999998</v>
      </c>
      <c r="I85" s="34">
        <v>7.0640999999999998</v>
      </c>
      <c r="J85" s="34">
        <v>2.7343000000000002</v>
      </c>
      <c r="L85" s="17"/>
      <c r="M85" s="17"/>
      <c r="N85" s="17"/>
    </row>
    <row r="86" spans="2:14" x14ac:dyDescent="0.25">
      <c r="B86" s="22">
        <v>2040</v>
      </c>
      <c r="C86" s="27">
        <v>66.63</v>
      </c>
      <c r="D86" s="27">
        <v>90</v>
      </c>
      <c r="E86" s="27">
        <v>1829.48</v>
      </c>
      <c r="F86" s="27">
        <v>-1400</v>
      </c>
      <c r="G86" s="27">
        <v>-481.36</v>
      </c>
      <c r="H86" s="34">
        <v>2.7332000000000001</v>
      </c>
      <c r="I86" s="34">
        <v>7.4358000000000004</v>
      </c>
      <c r="J86" s="34">
        <v>2.8043999999999998</v>
      </c>
      <c r="L86" s="17"/>
      <c r="M86" s="17"/>
      <c r="N86" s="17"/>
    </row>
    <row r="87" spans="2:14" x14ac:dyDescent="0.25">
      <c r="B87" s="22">
        <v>2070</v>
      </c>
      <c r="C87" s="27">
        <v>68.63</v>
      </c>
      <c r="D87" s="27">
        <v>90</v>
      </c>
      <c r="E87" s="27">
        <v>1840.9</v>
      </c>
      <c r="F87" s="27">
        <v>-1400</v>
      </c>
      <c r="G87" s="27">
        <v>-453.62</v>
      </c>
      <c r="H87" s="34">
        <v>2.7564000000000002</v>
      </c>
      <c r="I87" s="34">
        <v>7.8183999999999996</v>
      </c>
      <c r="J87" s="34">
        <v>2.8738999999999999</v>
      </c>
      <c r="L87" s="17"/>
      <c r="M87" s="17"/>
      <c r="N87" s="17"/>
    </row>
    <row r="88" spans="2:14" x14ac:dyDescent="0.25">
      <c r="B88" s="22">
        <v>2100</v>
      </c>
      <c r="C88" s="27">
        <v>70.63</v>
      </c>
      <c r="D88" s="27">
        <v>90</v>
      </c>
      <c r="E88" s="27">
        <v>1851.34</v>
      </c>
      <c r="F88" s="27">
        <v>-1400</v>
      </c>
      <c r="G88" s="27">
        <v>-425.5</v>
      </c>
      <c r="H88" s="34">
        <v>2.7808000000000002</v>
      </c>
      <c r="I88" s="34">
        <v>8.2111999999999998</v>
      </c>
      <c r="J88" s="34">
        <v>2.9428000000000001</v>
      </c>
      <c r="L88" s="17"/>
      <c r="M88" s="17"/>
      <c r="N88" s="17"/>
    </row>
    <row r="89" spans="2:14" x14ac:dyDescent="0.25">
      <c r="B89" s="22">
        <v>2130</v>
      </c>
      <c r="C89" s="27">
        <v>72.63</v>
      </c>
      <c r="D89" s="27">
        <v>90</v>
      </c>
      <c r="E89" s="27">
        <v>1860.79</v>
      </c>
      <c r="F89" s="27">
        <v>-1400</v>
      </c>
      <c r="G89" s="27">
        <v>-397.03</v>
      </c>
      <c r="H89" s="34">
        <v>2.8065000000000002</v>
      </c>
      <c r="I89" s="34">
        <v>8.6132000000000009</v>
      </c>
      <c r="J89" s="34">
        <v>3.0108999999999999</v>
      </c>
      <c r="L89" s="17"/>
      <c r="M89" s="17"/>
      <c r="N89" s="17"/>
    </row>
    <row r="90" spans="2:14" x14ac:dyDescent="0.25">
      <c r="B90" s="22">
        <v>2160</v>
      </c>
      <c r="C90" s="27">
        <v>74.63</v>
      </c>
      <c r="D90" s="27">
        <v>90</v>
      </c>
      <c r="E90" s="27">
        <v>1869.25</v>
      </c>
      <c r="F90" s="27">
        <v>-1400</v>
      </c>
      <c r="G90" s="27">
        <v>-368.25</v>
      </c>
      <c r="H90" s="34">
        <v>2.8332999999999999</v>
      </c>
      <c r="I90" s="34">
        <v>9.0236000000000001</v>
      </c>
      <c r="J90" s="34">
        <v>3.0783999999999998</v>
      </c>
      <c r="L90" s="17"/>
      <c r="M90" s="17"/>
      <c r="N90" s="17"/>
    </row>
    <row r="91" spans="2:14" x14ac:dyDescent="0.25">
      <c r="B91" s="22">
        <v>2190</v>
      </c>
      <c r="C91" s="27">
        <v>76.63</v>
      </c>
      <c r="D91" s="27">
        <v>90</v>
      </c>
      <c r="E91" s="27">
        <v>1876.69</v>
      </c>
      <c r="F91" s="27">
        <v>-1400</v>
      </c>
      <c r="G91" s="27">
        <v>-339.19</v>
      </c>
      <c r="H91" s="34">
        <v>2.8614000000000002</v>
      </c>
      <c r="I91" s="34">
        <v>9.4414999999999996</v>
      </c>
      <c r="J91" s="34">
        <v>3.1452</v>
      </c>
      <c r="L91" s="17"/>
      <c r="M91" s="17"/>
      <c r="N91" s="17"/>
    </row>
    <row r="92" spans="2:14" x14ac:dyDescent="0.25">
      <c r="B92" s="22">
        <v>2220</v>
      </c>
      <c r="C92" s="27">
        <v>78.63</v>
      </c>
      <c r="D92" s="27">
        <v>90</v>
      </c>
      <c r="E92" s="27">
        <v>1883.12</v>
      </c>
      <c r="F92" s="27">
        <v>-1400</v>
      </c>
      <c r="G92" s="27">
        <v>-309.88</v>
      </c>
      <c r="H92" s="34">
        <v>2.8906999999999998</v>
      </c>
      <c r="I92" s="34">
        <v>9.8658999999999999</v>
      </c>
      <c r="J92" s="34">
        <v>3.2111999999999998</v>
      </c>
      <c r="L92" s="17"/>
      <c r="M92" s="17"/>
      <c r="N92" s="17"/>
    </row>
    <row r="93" spans="2:14" x14ac:dyDescent="0.25">
      <c r="B93" s="22">
        <v>2250</v>
      </c>
      <c r="C93" s="27">
        <v>80.63</v>
      </c>
      <c r="D93" s="27">
        <v>90</v>
      </c>
      <c r="E93" s="27">
        <v>1888.52</v>
      </c>
      <c r="F93" s="27">
        <v>-1400</v>
      </c>
      <c r="G93" s="27">
        <v>-280.37</v>
      </c>
      <c r="H93" s="34">
        <v>2.9211</v>
      </c>
      <c r="I93" s="34">
        <v>10.295999999999999</v>
      </c>
      <c r="J93" s="34">
        <v>3.2765</v>
      </c>
      <c r="L93" s="17"/>
      <c r="M93" s="17"/>
      <c r="N93" s="17"/>
    </row>
    <row r="94" spans="2:14" x14ac:dyDescent="0.25">
      <c r="B94" s="22">
        <v>2280</v>
      </c>
      <c r="C94" s="27">
        <v>82.63</v>
      </c>
      <c r="D94" s="27">
        <v>90</v>
      </c>
      <c r="E94" s="27">
        <v>1892.89</v>
      </c>
      <c r="F94" s="27">
        <v>-1400</v>
      </c>
      <c r="G94" s="27">
        <v>-250.7</v>
      </c>
      <c r="H94" s="34">
        <v>2.9527000000000001</v>
      </c>
      <c r="I94" s="34">
        <v>10.730700000000001</v>
      </c>
      <c r="J94" s="34">
        <v>3.3410000000000002</v>
      </c>
      <c r="L94" s="17"/>
      <c r="M94" s="17"/>
      <c r="N94" s="17"/>
    </row>
    <row r="95" spans="2:14" x14ac:dyDescent="0.25">
      <c r="B95" s="22">
        <v>2310</v>
      </c>
      <c r="C95" s="27">
        <v>84.63</v>
      </c>
      <c r="D95" s="27">
        <v>90</v>
      </c>
      <c r="E95" s="27">
        <v>1896.21</v>
      </c>
      <c r="F95" s="27">
        <v>-1400</v>
      </c>
      <c r="G95" s="27">
        <v>-220.88</v>
      </c>
      <c r="H95" s="34">
        <v>2.9851999999999999</v>
      </c>
      <c r="I95" s="34">
        <v>11.1692</v>
      </c>
      <c r="J95" s="34">
        <v>3.4047999999999998</v>
      </c>
      <c r="L95" s="17"/>
      <c r="M95" s="17"/>
      <c r="N95" s="17"/>
    </row>
    <row r="96" spans="2:14" x14ac:dyDescent="0.25">
      <c r="B96" s="22">
        <v>2340</v>
      </c>
      <c r="C96" s="27">
        <v>86.63</v>
      </c>
      <c r="D96" s="27">
        <v>90</v>
      </c>
      <c r="E96" s="27">
        <v>1898.5</v>
      </c>
      <c r="F96" s="27">
        <v>-1400</v>
      </c>
      <c r="G96" s="27">
        <v>-190.97</v>
      </c>
      <c r="H96" s="34">
        <v>3.0186999999999999</v>
      </c>
      <c r="I96" s="34">
        <v>11.6105</v>
      </c>
      <c r="J96" s="34">
        <v>3.4678</v>
      </c>
      <c r="L96" s="17"/>
      <c r="M96" s="17"/>
      <c r="N96" s="17"/>
    </row>
    <row r="97" spans="2:14" x14ac:dyDescent="0.25">
      <c r="B97" s="22">
        <v>2370</v>
      </c>
      <c r="C97" s="27">
        <v>88.63</v>
      </c>
      <c r="D97" s="27">
        <v>90</v>
      </c>
      <c r="E97" s="27">
        <v>1899.74</v>
      </c>
      <c r="F97" s="27">
        <v>-1400</v>
      </c>
      <c r="G97" s="27">
        <v>-161</v>
      </c>
      <c r="H97" s="34">
        <v>3.0531000000000001</v>
      </c>
      <c r="I97" s="34">
        <v>12.053599999999999</v>
      </c>
      <c r="J97" s="34">
        <v>3.5301</v>
      </c>
      <c r="L97" s="17"/>
      <c r="M97" s="17"/>
      <c r="N97" s="17"/>
    </row>
    <row r="98" spans="2:14" x14ac:dyDescent="0.25">
      <c r="B98" s="22">
        <v>2400</v>
      </c>
      <c r="C98" s="27">
        <v>90</v>
      </c>
      <c r="D98" s="27">
        <v>90</v>
      </c>
      <c r="E98" s="27">
        <v>1900.1</v>
      </c>
      <c r="F98" s="27">
        <v>-1400</v>
      </c>
      <c r="G98" s="27">
        <v>-131</v>
      </c>
      <c r="H98" s="34">
        <v>3.1091000000000002</v>
      </c>
      <c r="I98" s="34">
        <v>12.497999999999999</v>
      </c>
      <c r="J98" s="34">
        <v>3.5739999999999998</v>
      </c>
      <c r="L98" s="17"/>
      <c r="M98" s="17"/>
      <c r="N98" s="17"/>
    </row>
    <row r="99" spans="2:14" x14ac:dyDescent="0.25">
      <c r="B99" s="22">
        <v>2430</v>
      </c>
      <c r="C99" s="27">
        <v>90</v>
      </c>
      <c r="D99" s="27">
        <v>90</v>
      </c>
      <c r="E99" s="27">
        <v>1900.1</v>
      </c>
      <c r="F99" s="27">
        <v>-1400</v>
      </c>
      <c r="G99" s="27">
        <v>-101</v>
      </c>
      <c r="H99" s="34">
        <v>3.2113</v>
      </c>
      <c r="I99" s="34">
        <v>12.944100000000001</v>
      </c>
      <c r="J99" s="34">
        <v>3.5785999999999998</v>
      </c>
      <c r="L99" s="17"/>
      <c r="M99" s="17"/>
      <c r="N99" s="17"/>
    </row>
    <row r="100" spans="2:14" x14ac:dyDescent="0.25">
      <c r="B100" s="22">
        <v>2460</v>
      </c>
      <c r="C100" s="27">
        <v>90</v>
      </c>
      <c r="D100" s="27">
        <v>90</v>
      </c>
      <c r="E100" s="27">
        <v>1900.1</v>
      </c>
      <c r="F100" s="27">
        <v>-1400</v>
      </c>
      <c r="G100" s="27">
        <v>-71</v>
      </c>
      <c r="H100" s="34">
        <v>3.3146</v>
      </c>
      <c r="I100" s="34">
        <v>13.392200000000001</v>
      </c>
      <c r="J100" s="34">
        <v>3.5832999999999999</v>
      </c>
      <c r="L100" s="17"/>
      <c r="M100" s="17"/>
      <c r="N100" s="17"/>
    </row>
    <row r="101" spans="2:14" x14ac:dyDescent="0.25">
      <c r="B101" s="22">
        <v>2490</v>
      </c>
      <c r="C101" s="27">
        <v>90</v>
      </c>
      <c r="D101" s="27">
        <v>90</v>
      </c>
      <c r="E101" s="27">
        <v>1900.1</v>
      </c>
      <c r="F101" s="27">
        <v>-1400</v>
      </c>
      <c r="G101" s="27">
        <v>-41</v>
      </c>
      <c r="H101" s="34">
        <v>3.4188000000000001</v>
      </c>
      <c r="I101" s="34">
        <v>13.8423</v>
      </c>
      <c r="J101" s="34">
        <v>3.5880999999999998</v>
      </c>
      <c r="L101" s="17"/>
      <c r="M101" s="17"/>
      <c r="N101" s="17"/>
    </row>
    <row r="102" spans="2:14" x14ac:dyDescent="0.25">
      <c r="B102" s="22">
        <v>2520</v>
      </c>
      <c r="C102" s="27">
        <v>90</v>
      </c>
      <c r="D102" s="27">
        <v>90</v>
      </c>
      <c r="E102" s="27">
        <v>1900.1</v>
      </c>
      <c r="F102" s="27">
        <v>-1400</v>
      </c>
      <c r="G102" s="27">
        <v>-11</v>
      </c>
      <c r="H102" s="34">
        <v>3.5238999999999998</v>
      </c>
      <c r="I102" s="34">
        <v>14.294</v>
      </c>
      <c r="J102" s="34">
        <v>3.5931000000000002</v>
      </c>
      <c r="L102" s="17"/>
      <c r="M102" s="17"/>
      <c r="N102" s="17"/>
    </row>
    <row r="103" spans="2:14" x14ac:dyDescent="0.25">
      <c r="B103" s="22">
        <v>2550</v>
      </c>
      <c r="C103" s="27">
        <v>90</v>
      </c>
      <c r="D103" s="27">
        <v>90</v>
      </c>
      <c r="E103" s="27">
        <v>1900.1</v>
      </c>
      <c r="F103" s="27">
        <v>-1400</v>
      </c>
      <c r="G103" s="27">
        <v>19</v>
      </c>
      <c r="H103" s="34">
        <v>3.6297000000000001</v>
      </c>
      <c r="I103" s="34">
        <v>14.747299999999999</v>
      </c>
      <c r="J103" s="34">
        <v>3.5981999999999998</v>
      </c>
      <c r="L103" s="17"/>
      <c r="M103" s="17"/>
      <c r="N103" s="17"/>
    </row>
    <row r="104" spans="2:14" x14ac:dyDescent="0.25">
      <c r="B104" s="22">
        <v>2580</v>
      </c>
      <c r="C104" s="27">
        <v>90</v>
      </c>
      <c r="D104" s="27">
        <v>90</v>
      </c>
      <c r="E104" s="27">
        <v>1900.1</v>
      </c>
      <c r="F104" s="27">
        <v>-1400</v>
      </c>
      <c r="G104" s="27">
        <v>49</v>
      </c>
      <c r="H104" s="34">
        <v>3.7362000000000002</v>
      </c>
      <c r="I104" s="34">
        <v>15.202</v>
      </c>
      <c r="J104" s="34">
        <v>3.6034000000000002</v>
      </c>
      <c r="L104" s="17"/>
      <c r="M104" s="17"/>
      <c r="N104" s="17"/>
    </row>
    <row r="105" spans="2:14" x14ac:dyDescent="0.25">
      <c r="B105" s="22">
        <v>2590</v>
      </c>
      <c r="C105" s="27">
        <v>90</v>
      </c>
      <c r="D105" s="27">
        <v>90</v>
      </c>
      <c r="E105" s="27">
        <v>1900.1</v>
      </c>
      <c r="F105" s="27">
        <v>-1400</v>
      </c>
      <c r="G105" s="27">
        <v>59</v>
      </c>
      <c r="H105" s="34">
        <v>3.7719</v>
      </c>
      <c r="I105" s="34">
        <v>15.3538</v>
      </c>
      <c r="J105" s="34">
        <v>3.6052</v>
      </c>
      <c r="L105" s="17"/>
      <c r="M105" s="17"/>
      <c r="N105" s="17"/>
    </row>
  </sheetData>
  <sheetProtection password="DD1B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04"/>
  <sheetViews>
    <sheetView workbookViewId="0"/>
  </sheetViews>
  <sheetFormatPr defaultRowHeight="15" x14ac:dyDescent="0.25"/>
  <sheetData>
    <row r="1" spans="1:15" x14ac:dyDescent="0.25">
      <c r="A1" t="s">
        <v>65</v>
      </c>
    </row>
    <row r="2" spans="1:15" x14ac:dyDescent="0.25">
      <c r="A2" t="s">
        <v>79</v>
      </c>
    </row>
    <row r="3" spans="1:15" x14ac:dyDescent="0.25">
      <c r="A3" s="23" t="s">
        <v>81</v>
      </c>
      <c r="B3" s="23" t="s">
        <v>82</v>
      </c>
      <c r="C3" s="23" t="s">
        <v>83</v>
      </c>
      <c r="D3" s="23" t="s">
        <v>84</v>
      </c>
      <c r="E3" s="23" t="s">
        <v>85</v>
      </c>
      <c r="F3" s="23" t="s">
        <v>86</v>
      </c>
      <c r="G3" s="23" t="s">
        <v>87</v>
      </c>
      <c r="H3" s="23" t="s">
        <v>88</v>
      </c>
      <c r="I3" s="23" t="s">
        <v>89</v>
      </c>
      <c r="J3" s="23" t="s">
        <v>90</v>
      </c>
      <c r="K3" t="s">
        <v>91</v>
      </c>
      <c r="L3" t="s">
        <v>92</v>
      </c>
      <c r="M3" s="25" t="s">
        <v>109</v>
      </c>
      <c r="N3" s="25"/>
      <c r="O3" s="25" t="s">
        <v>110</v>
      </c>
    </row>
    <row r="4" spans="1:15" x14ac:dyDescent="0.25">
      <c r="A4" s="23" t="s">
        <v>15</v>
      </c>
      <c r="B4" s="23" t="s">
        <v>93</v>
      </c>
      <c r="C4" s="23" t="s">
        <v>93</v>
      </c>
      <c r="D4" s="23" t="s">
        <v>93</v>
      </c>
      <c r="E4" s="23" t="s">
        <v>93</v>
      </c>
      <c r="F4" s="23" t="s">
        <v>93</v>
      </c>
      <c r="G4" s="23" t="s">
        <v>93</v>
      </c>
      <c r="H4" s="23" t="s">
        <v>93</v>
      </c>
      <c r="I4" s="23" t="s">
        <v>95</v>
      </c>
      <c r="J4" s="23" t="s">
        <v>93</v>
      </c>
      <c r="K4" t="s">
        <v>94</v>
      </c>
      <c r="L4" t="s">
        <v>94</v>
      </c>
      <c r="M4" s="25" t="s">
        <v>15</v>
      </c>
      <c r="N4" s="25"/>
      <c r="O4" s="25"/>
    </row>
    <row r="5" spans="1:15" x14ac:dyDescent="0.25">
      <c r="A5" s="37">
        <v>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-1400</v>
      </c>
      <c r="H5" s="27">
        <v>-1000</v>
      </c>
      <c r="I5" s="27">
        <v>215.53800000000001</v>
      </c>
      <c r="J5" s="27">
        <v>1720.47</v>
      </c>
      <c r="K5" s="34">
        <v>0</v>
      </c>
      <c r="L5" s="34">
        <v>0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982.51887839073459</v>
      </c>
    </row>
    <row r="6" spans="1:15" x14ac:dyDescent="0.25">
      <c r="A6" s="37">
        <v>1</v>
      </c>
      <c r="B6" s="27">
        <v>1</v>
      </c>
      <c r="C6" s="27">
        <v>0</v>
      </c>
      <c r="D6" s="27">
        <v>0</v>
      </c>
      <c r="E6" s="27">
        <v>1</v>
      </c>
      <c r="F6" s="27">
        <v>1</v>
      </c>
      <c r="G6" s="27">
        <v>-1400</v>
      </c>
      <c r="H6" s="27">
        <v>-1000</v>
      </c>
      <c r="I6" s="27">
        <v>215.53800000000001</v>
      </c>
      <c r="J6" s="27">
        <v>1720.47</v>
      </c>
      <c r="K6" s="34">
        <v>1.6999999999999999E-3</v>
      </c>
      <c r="L6" s="34">
        <v>1.8E-3</v>
      </c>
      <c r="M6" s="26">
        <f t="shared" si="0"/>
        <v>0.76196281621456874</v>
      </c>
      <c r="N6" s="27"/>
      <c r="O6" s="27">
        <f t="shared" si="1"/>
        <v>982.50683293080112</v>
      </c>
    </row>
    <row r="7" spans="1:15" x14ac:dyDescent="0.25">
      <c r="A7" s="37">
        <v>30</v>
      </c>
      <c r="B7" s="27">
        <v>30</v>
      </c>
      <c r="C7" s="27">
        <v>0</v>
      </c>
      <c r="D7" s="27">
        <v>0</v>
      </c>
      <c r="E7" s="27">
        <v>30</v>
      </c>
      <c r="F7" s="27">
        <v>30</v>
      </c>
      <c r="G7" s="27">
        <v>-1400</v>
      </c>
      <c r="H7" s="27">
        <v>-1000</v>
      </c>
      <c r="I7" s="27">
        <v>215.53800000000001</v>
      </c>
      <c r="J7" s="27">
        <v>1720.47</v>
      </c>
      <c r="K7" s="34">
        <v>5.3699999999999998E-2</v>
      </c>
      <c r="L7" s="34">
        <v>5.3699999999999998E-2</v>
      </c>
      <c r="M7" s="26">
        <f t="shared" si="0"/>
        <v>0.76196281621456874</v>
      </c>
      <c r="N7" s="27"/>
      <c r="O7" s="27">
        <f t="shared" si="1"/>
        <v>971.37815100144564</v>
      </c>
    </row>
    <row r="8" spans="1:15" x14ac:dyDescent="0.25">
      <c r="A8" s="37">
        <v>60</v>
      </c>
      <c r="B8" s="27">
        <v>60</v>
      </c>
      <c r="C8" s="27">
        <v>0</v>
      </c>
      <c r="D8" s="27">
        <v>0</v>
      </c>
      <c r="E8" s="27">
        <v>60</v>
      </c>
      <c r="F8" s="27">
        <v>60</v>
      </c>
      <c r="G8" s="27">
        <v>-1400</v>
      </c>
      <c r="H8" s="27">
        <v>-1000</v>
      </c>
      <c r="I8" s="27">
        <v>215.53800000000001</v>
      </c>
      <c r="J8" s="27">
        <v>1720.47</v>
      </c>
      <c r="K8" s="34">
        <v>0.1074</v>
      </c>
      <c r="L8" s="34">
        <v>0.1075</v>
      </c>
      <c r="M8" s="26">
        <f t="shared" si="0"/>
        <v>0.76196281621456874</v>
      </c>
      <c r="N8" s="27"/>
      <c r="O8" s="27">
        <f t="shared" si="1"/>
        <v>940.06353399891884</v>
      </c>
    </row>
    <row r="9" spans="1:15" x14ac:dyDescent="0.25">
      <c r="A9" s="37">
        <v>90</v>
      </c>
      <c r="B9" s="27">
        <v>90</v>
      </c>
      <c r="C9" s="27">
        <v>0</v>
      </c>
      <c r="D9" s="27">
        <v>0</v>
      </c>
      <c r="E9" s="27">
        <v>90</v>
      </c>
      <c r="F9" s="27">
        <v>90</v>
      </c>
      <c r="G9" s="27">
        <v>-1400</v>
      </c>
      <c r="H9" s="27">
        <v>-1000</v>
      </c>
      <c r="I9" s="27">
        <v>215.53800000000001</v>
      </c>
      <c r="J9" s="27">
        <v>1720.47</v>
      </c>
      <c r="K9" s="34">
        <v>0.16120000000000001</v>
      </c>
      <c r="L9" s="34">
        <v>0.1613</v>
      </c>
      <c r="M9" s="26">
        <f t="shared" si="0"/>
        <v>0.76196281621456874</v>
      </c>
      <c r="N9" s="27"/>
      <c r="O9" s="27">
        <f t="shared" si="1"/>
        <v>893.93344523571886</v>
      </c>
    </row>
    <row r="10" spans="1:15" x14ac:dyDescent="0.25">
      <c r="A10" s="37">
        <v>120</v>
      </c>
      <c r="B10" s="27">
        <v>120</v>
      </c>
      <c r="C10" s="27">
        <v>0</v>
      </c>
      <c r="D10" s="27">
        <v>0</v>
      </c>
      <c r="E10" s="27">
        <v>120</v>
      </c>
      <c r="F10" s="27">
        <v>120</v>
      </c>
      <c r="G10" s="27">
        <v>-1400</v>
      </c>
      <c r="H10" s="27">
        <v>-1000</v>
      </c>
      <c r="I10" s="27">
        <v>215.53800000000001</v>
      </c>
      <c r="J10" s="27">
        <v>1720.47</v>
      </c>
      <c r="K10" s="34">
        <v>0.215</v>
      </c>
      <c r="L10" s="34">
        <v>0.215</v>
      </c>
      <c r="M10" s="26">
        <f t="shared" si="0"/>
        <v>0.76196281621456874</v>
      </c>
      <c r="N10" s="27"/>
      <c r="O10" s="27">
        <f t="shared" si="1"/>
        <v>839.4838060311489</v>
      </c>
    </row>
    <row r="11" spans="1:15" x14ac:dyDescent="0.25">
      <c r="A11" s="37">
        <v>150</v>
      </c>
      <c r="B11" s="27">
        <v>150</v>
      </c>
      <c r="C11" s="27">
        <v>0</v>
      </c>
      <c r="D11" s="27">
        <v>0</v>
      </c>
      <c r="E11" s="27">
        <v>150</v>
      </c>
      <c r="F11" s="27">
        <v>150</v>
      </c>
      <c r="G11" s="27">
        <v>-1400</v>
      </c>
      <c r="H11" s="27">
        <v>-1000</v>
      </c>
      <c r="I11" s="27">
        <v>215.53800000000001</v>
      </c>
      <c r="J11" s="27">
        <v>1720.47</v>
      </c>
      <c r="K11" s="34">
        <v>0.26879999999999998</v>
      </c>
      <c r="L11" s="34">
        <v>0.26879999999999998</v>
      </c>
      <c r="M11" s="26">
        <f t="shared" si="0"/>
        <v>0.76196281621456874</v>
      </c>
      <c r="N11" s="27"/>
      <c r="O11" s="27">
        <f t="shared" si="1"/>
        <v>782.1384157901623</v>
      </c>
    </row>
    <row r="12" spans="1:15" x14ac:dyDescent="0.25">
      <c r="A12" s="37">
        <v>180</v>
      </c>
      <c r="B12" s="27">
        <v>180</v>
      </c>
      <c r="C12" s="27">
        <v>0</v>
      </c>
      <c r="D12" s="27">
        <v>0</v>
      </c>
      <c r="E12" s="27">
        <v>180</v>
      </c>
      <c r="F12" s="27">
        <v>180</v>
      </c>
      <c r="G12" s="27">
        <v>-1400</v>
      </c>
      <c r="H12" s="27">
        <v>-1000</v>
      </c>
      <c r="I12" s="27">
        <v>215.53800000000001</v>
      </c>
      <c r="J12" s="27">
        <v>1720.47</v>
      </c>
      <c r="K12" s="34">
        <v>0.32250000000000001</v>
      </c>
      <c r="L12" s="34">
        <v>0.3226</v>
      </c>
      <c r="M12" s="26">
        <f t="shared" si="0"/>
        <v>0.76196281621456874</v>
      </c>
      <c r="N12" s="27"/>
      <c r="O12" s="27">
        <f t="shared" si="1"/>
        <v>725.84127401976457</v>
      </c>
    </row>
    <row r="13" spans="1:15" x14ac:dyDescent="0.25">
      <c r="A13" s="37">
        <v>210</v>
      </c>
      <c r="B13" s="27">
        <v>210</v>
      </c>
      <c r="C13" s="27">
        <v>0</v>
      </c>
      <c r="D13" s="27">
        <v>0</v>
      </c>
      <c r="E13" s="27">
        <v>210</v>
      </c>
      <c r="F13" s="27">
        <v>210</v>
      </c>
      <c r="G13" s="27">
        <v>-1400</v>
      </c>
      <c r="H13" s="27">
        <v>-1000</v>
      </c>
      <c r="I13" s="27">
        <v>215.53800000000001</v>
      </c>
      <c r="J13" s="27">
        <v>1720.47</v>
      </c>
      <c r="K13" s="34">
        <v>0.37630000000000002</v>
      </c>
      <c r="L13" s="34">
        <v>0.37630000000000002</v>
      </c>
      <c r="M13" s="26">
        <f t="shared" si="0"/>
        <v>0.76196281621456874</v>
      </c>
      <c r="N13" s="27"/>
      <c r="O13" s="27">
        <f t="shared" si="1"/>
        <v>672.76666008325367</v>
      </c>
    </row>
    <row r="14" spans="1:15" x14ac:dyDescent="0.25">
      <c r="A14" s="37">
        <v>240</v>
      </c>
      <c r="B14" s="27">
        <v>240</v>
      </c>
      <c r="C14" s="27">
        <v>0</v>
      </c>
      <c r="D14" s="27">
        <v>0</v>
      </c>
      <c r="E14" s="27">
        <v>240</v>
      </c>
      <c r="F14" s="27">
        <v>240</v>
      </c>
      <c r="G14" s="27">
        <v>-1400</v>
      </c>
      <c r="H14" s="27">
        <v>-1000</v>
      </c>
      <c r="I14" s="27">
        <v>215.53800000000001</v>
      </c>
      <c r="J14" s="27">
        <v>1720.47</v>
      </c>
      <c r="K14" s="34">
        <v>0.43009999999999998</v>
      </c>
      <c r="L14" s="34">
        <v>0.43009999999999998</v>
      </c>
      <c r="M14" s="26">
        <f t="shared" si="0"/>
        <v>0.76196281621456874</v>
      </c>
      <c r="N14" s="27"/>
      <c r="O14" s="27">
        <f t="shared" si="1"/>
        <v>623.91419015918598</v>
      </c>
    </row>
    <row r="15" spans="1:15" x14ac:dyDescent="0.25">
      <c r="A15" s="37">
        <v>270</v>
      </c>
      <c r="B15" s="27">
        <v>270</v>
      </c>
      <c r="C15" s="27">
        <v>0</v>
      </c>
      <c r="D15" s="27">
        <v>0</v>
      </c>
      <c r="E15" s="27">
        <v>270</v>
      </c>
      <c r="F15" s="27">
        <v>270</v>
      </c>
      <c r="G15" s="27">
        <v>-1400</v>
      </c>
      <c r="H15" s="27">
        <v>-1000</v>
      </c>
      <c r="I15" s="27">
        <v>215.53800000000001</v>
      </c>
      <c r="J15" s="27">
        <v>1720.47</v>
      </c>
      <c r="K15" s="34">
        <v>0.48380000000000001</v>
      </c>
      <c r="L15" s="34">
        <v>0.4839</v>
      </c>
      <c r="M15" s="26">
        <f t="shared" si="0"/>
        <v>0.76196281621456874</v>
      </c>
      <c r="N15" s="27"/>
      <c r="O15" s="27">
        <f t="shared" si="1"/>
        <v>579.67111758398539</v>
      </c>
    </row>
    <row r="16" spans="1:15" x14ac:dyDescent="0.25">
      <c r="A16" s="37">
        <v>300</v>
      </c>
      <c r="B16" s="27">
        <v>300</v>
      </c>
      <c r="C16" s="27">
        <v>0</v>
      </c>
      <c r="D16" s="27">
        <v>0</v>
      </c>
      <c r="E16" s="27">
        <v>300</v>
      </c>
      <c r="F16" s="27">
        <v>300</v>
      </c>
      <c r="G16" s="27">
        <v>-1400</v>
      </c>
      <c r="H16" s="27">
        <v>-1000</v>
      </c>
      <c r="I16" s="27">
        <v>215.53800000000001</v>
      </c>
      <c r="J16" s="27">
        <v>1720.47</v>
      </c>
      <c r="K16" s="34">
        <v>0.53759999999999997</v>
      </c>
      <c r="L16" s="34">
        <v>0.53769999999999996</v>
      </c>
      <c r="M16" s="26">
        <f t="shared" si="0"/>
        <v>0.76196281621456874</v>
      </c>
      <c r="N16" s="27"/>
      <c r="O16" s="27">
        <f t="shared" si="1"/>
        <v>539.83411324122005</v>
      </c>
    </row>
    <row r="17" spans="1:15" x14ac:dyDescent="0.25">
      <c r="A17" s="37">
        <v>330</v>
      </c>
      <c r="B17" s="27">
        <v>330</v>
      </c>
      <c r="C17" s="27">
        <v>0</v>
      </c>
      <c r="D17" s="27">
        <v>0</v>
      </c>
      <c r="E17" s="27">
        <v>330</v>
      </c>
      <c r="F17" s="27">
        <v>330</v>
      </c>
      <c r="G17" s="27">
        <v>-1400</v>
      </c>
      <c r="H17" s="27">
        <v>-1000</v>
      </c>
      <c r="I17" s="27">
        <v>215.53800000000001</v>
      </c>
      <c r="J17" s="27">
        <v>1720.47</v>
      </c>
      <c r="K17" s="34">
        <v>0.59140000000000004</v>
      </c>
      <c r="L17" s="34">
        <v>0.59140000000000004</v>
      </c>
      <c r="M17" s="26">
        <f t="shared" si="0"/>
        <v>0.76196281621456874</v>
      </c>
      <c r="N17" s="27"/>
      <c r="O17" s="27">
        <f t="shared" si="1"/>
        <v>504.15213688104825</v>
      </c>
    </row>
    <row r="18" spans="1:15" x14ac:dyDescent="0.25">
      <c r="A18" s="37">
        <v>360</v>
      </c>
      <c r="B18" s="27">
        <v>360</v>
      </c>
      <c r="C18" s="27">
        <v>0</v>
      </c>
      <c r="D18" s="27">
        <v>0</v>
      </c>
      <c r="E18" s="27">
        <v>360</v>
      </c>
      <c r="F18" s="27">
        <v>360</v>
      </c>
      <c r="G18" s="27">
        <v>-1400</v>
      </c>
      <c r="H18" s="27">
        <v>-1000</v>
      </c>
      <c r="I18" s="27">
        <v>215.53800000000001</v>
      </c>
      <c r="J18" s="27">
        <v>1720.47</v>
      </c>
      <c r="K18" s="34">
        <v>0.6452</v>
      </c>
      <c r="L18" s="34">
        <v>0.6452</v>
      </c>
      <c r="M18" s="26">
        <f t="shared" si="0"/>
        <v>0.76196281621456874</v>
      </c>
      <c r="N18" s="27"/>
      <c r="O18" s="27">
        <f t="shared" si="1"/>
        <v>472.15402957249148</v>
      </c>
    </row>
    <row r="19" spans="1:15" x14ac:dyDescent="0.25">
      <c r="A19" s="37">
        <v>390</v>
      </c>
      <c r="B19" s="27">
        <v>390</v>
      </c>
      <c r="C19" s="27">
        <v>0</v>
      </c>
      <c r="D19" s="27">
        <v>0</v>
      </c>
      <c r="E19" s="27">
        <v>390</v>
      </c>
      <c r="F19" s="27">
        <v>390</v>
      </c>
      <c r="G19" s="27">
        <v>-1400</v>
      </c>
      <c r="H19" s="27">
        <v>-1000</v>
      </c>
      <c r="I19" s="27">
        <v>215.53800000000001</v>
      </c>
      <c r="J19" s="27">
        <v>1720.47</v>
      </c>
      <c r="K19" s="34">
        <v>0.69889999999999997</v>
      </c>
      <c r="L19" s="34">
        <v>0.69899999999999995</v>
      </c>
      <c r="M19" s="26">
        <f t="shared" si="0"/>
        <v>0.76196281621456874</v>
      </c>
      <c r="N19" s="27"/>
      <c r="O19" s="27">
        <f t="shared" si="1"/>
        <v>443.48365432208357</v>
      </c>
    </row>
    <row r="20" spans="1:15" x14ac:dyDescent="0.25">
      <c r="A20" s="37">
        <v>420</v>
      </c>
      <c r="B20" s="27">
        <v>420</v>
      </c>
      <c r="C20" s="27">
        <v>0</v>
      </c>
      <c r="D20" s="27">
        <v>0</v>
      </c>
      <c r="E20" s="27">
        <v>420</v>
      </c>
      <c r="F20" s="27">
        <v>420</v>
      </c>
      <c r="G20" s="27">
        <v>-1400</v>
      </c>
      <c r="H20" s="27">
        <v>-1000</v>
      </c>
      <c r="I20" s="27">
        <v>215.53800000000001</v>
      </c>
      <c r="J20" s="27">
        <v>1720.47</v>
      </c>
      <c r="K20" s="34">
        <v>0.75270000000000004</v>
      </c>
      <c r="L20" s="34">
        <v>0.75270000000000004</v>
      </c>
      <c r="M20" s="26">
        <f t="shared" si="0"/>
        <v>0.76196281621456874</v>
      </c>
      <c r="N20" s="27"/>
      <c r="O20" s="27">
        <f t="shared" si="1"/>
        <v>417.71669040482607</v>
      </c>
    </row>
    <row r="21" spans="1:15" x14ac:dyDescent="0.25">
      <c r="A21" s="37">
        <v>450</v>
      </c>
      <c r="B21" s="27">
        <v>450</v>
      </c>
      <c r="C21" s="27">
        <v>0</v>
      </c>
      <c r="D21" s="27">
        <v>0</v>
      </c>
      <c r="E21" s="27">
        <v>450</v>
      </c>
      <c r="F21" s="27">
        <v>450</v>
      </c>
      <c r="G21" s="27">
        <v>-1400</v>
      </c>
      <c r="H21" s="27">
        <v>-1000</v>
      </c>
      <c r="I21" s="27">
        <v>215.53800000000001</v>
      </c>
      <c r="J21" s="27">
        <v>1720.47</v>
      </c>
      <c r="K21" s="34">
        <v>0.80649999999999999</v>
      </c>
      <c r="L21" s="34">
        <v>0.80649999999999999</v>
      </c>
      <c r="M21" s="26">
        <f t="shared" si="0"/>
        <v>0.76196281621456874</v>
      </c>
      <c r="N21" s="27"/>
      <c r="O21" s="27">
        <f t="shared" si="1"/>
        <v>394.47654005549384</v>
      </c>
    </row>
    <row r="22" spans="1:15" x14ac:dyDescent="0.25">
      <c r="A22" s="37">
        <v>480</v>
      </c>
      <c r="B22" s="27">
        <v>480</v>
      </c>
      <c r="C22" s="27">
        <v>0</v>
      </c>
      <c r="D22" s="27">
        <v>0</v>
      </c>
      <c r="E22" s="27">
        <v>480</v>
      </c>
      <c r="F22" s="27">
        <v>480</v>
      </c>
      <c r="G22" s="27">
        <v>-1400</v>
      </c>
      <c r="H22" s="27">
        <v>-1000</v>
      </c>
      <c r="I22" s="27">
        <v>215.53800000000001</v>
      </c>
      <c r="J22" s="27">
        <v>1720.47</v>
      </c>
      <c r="K22" s="34">
        <v>0.86019999999999996</v>
      </c>
      <c r="L22" s="34">
        <v>0.86029999999999995</v>
      </c>
      <c r="M22" s="26">
        <f t="shared" si="0"/>
        <v>0.76196281621456874</v>
      </c>
      <c r="N22" s="27"/>
      <c r="O22" s="27">
        <f t="shared" si="1"/>
        <v>373.49114460953268</v>
      </c>
    </row>
    <row r="23" spans="1:15" x14ac:dyDescent="0.25">
      <c r="A23" s="37">
        <v>510</v>
      </c>
      <c r="B23" s="27">
        <v>510</v>
      </c>
      <c r="C23" s="27">
        <v>0</v>
      </c>
      <c r="D23" s="27">
        <v>0</v>
      </c>
      <c r="E23" s="27">
        <v>510</v>
      </c>
      <c r="F23" s="27">
        <v>510</v>
      </c>
      <c r="G23" s="27">
        <v>-1400</v>
      </c>
      <c r="H23" s="27">
        <v>-1000</v>
      </c>
      <c r="I23" s="27">
        <v>215.53800000000001</v>
      </c>
      <c r="J23" s="27">
        <v>1720.47</v>
      </c>
      <c r="K23" s="34">
        <v>0.91400000000000003</v>
      </c>
      <c r="L23" s="34">
        <v>0.91410000000000002</v>
      </c>
      <c r="M23" s="26">
        <f t="shared" si="0"/>
        <v>0.76196281621456874</v>
      </c>
      <c r="N23" s="27"/>
      <c r="O23" s="27">
        <f t="shared" si="1"/>
        <v>354.44599472901007</v>
      </c>
    </row>
    <row r="24" spans="1:15" x14ac:dyDescent="0.25">
      <c r="A24" s="37">
        <v>540</v>
      </c>
      <c r="B24" s="27">
        <v>540</v>
      </c>
      <c r="C24" s="27">
        <v>0</v>
      </c>
      <c r="D24" s="27">
        <v>0</v>
      </c>
      <c r="E24" s="27">
        <v>540</v>
      </c>
      <c r="F24" s="27">
        <v>540</v>
      </c>
      <c r="G24" s="27">
        <v>-1400</v>
      </c>
      <c r="H24" s="27">
        <v>-1000</v>
      </c>
      <c r="I24" s="27">
        <v>215.53800000000001</v>
      </c>
      <c r="J24" s="27">
        <v>1720.47</v>
      </c>
      <c r="K24" s="34">
        <v>0.96779999999999999</v>
      </c>
      <c r="L24" s="34">
        <v>0.96779999999999999</v>
      </c>
      <c r="M24" s="26">
        <f t="shared" si="0"/>
        <v>0.76196281621456874</v>
      </c>
      <c r="N24" s="27"/>
      <c r="O24" s="27">
        <f t="shared" si="1"/>
        <v>337.13816600683668</v>
      </c>
    </row>
    <row r="25" spans="1:15" x14ac:dyDescent="0.25">
      <c r="A25" s="37">
        <v>570</v>
      </c>
      <c r="B25" s="27">
        <v>570</v>
      </c>
      <c r="C25" s="27">
        <v>0</v>
      </c>
      <c r="D25" s="27">
        <v>0</v>
      </c>
      <c r="E25" s="27">
        <v>570</v>
      </c>
      <c r="F25" s="27">
        <v>570</v>
      </c>
      <c r="G25" s="27">
        <v>-1400</v>
      </c>
      <c r="H25" s="27">
        <v>-1000</v>
      </c>
      <c r="I25" s="27">
        <v>215.53800000000001</v>
      </c>
      <c r="J25" s="27">
        <v>1720.47</v>
      </c>
      <c r="K25" s="34">
        <v>1.0216000000000001</v>
      </c>
      <c r="L25" s="34">
        <v>1.0216000000000001</v>
      </c>
      <c r="M25" s="26">
        <f t="shared" si="0"/>
        <v>0.76196281621456874</v>
      </c>
      <c r="N25" s="27"/>
      <c r="O25" s="27">
        <f t="shared" si="1"/>
        <v>321.32950246647613</v>
      </c>
    </row>
    <row r="26" spans="1:15" x14ac:dyDescent="0.25">
      <c r="A26" s="37">
        <v>600</v>
      </c>
      <c r="B26" s="27">
        <v>600</v>
      </c>
      <c r="C26" s="27">
        <v>0</v>
      </c>
      <c r="D26" s="27">
        <v>0</v>
      </c>
      <c r="E26" s="27">
        <v>600</v>
      </c>
      <c r="F26" s="27">
        <v>600</v>
      </c>
      <c r="G26" s="27">
        <v>-1400</v>
      </c>
      <c r="H26" s="27">
        <v>-1000</v>
      </c>
      <c r="I26" s="27">
        <v>215.53800000000001</v>
      </c>
      <c r="J26" s="27">
        <v>1720.47</v>
      </c>
      <c r="K26" s="34">
        <v>1.0752999999999999</v>
      </c>
      <c r="L26" s="34">
        <v>1.0753999999999999</v>
      </c>
      <c r="M26" s="26">
        <f t="shared" si="0"/>
        <v>0.76196281621456874</v>
      </c>
      <c r="N26" s="27"/>
      <c r="O26" s="27">
        <f t="shared" si="1"/>
        <v>306.87205538499791</v>
      </c>
    </row>
    <row r="27" spans="1:15" x14ac:dyDescent="0.25">
      <c r="A27" s="37">
        <v>630</v>
      </c>
      <c r="B27" s="27">
        <v>630</v>
      </c>
      <c r="C27" s="27">
        <v>0</v>
      </c>
      <c r="D27" s="27">
        <v>0</v>
      </c>
      <c r="E27" s="27">
        <v>630</v>
      </c>
      <c r="F27" s="27">
        <v>630</v>
      </c>
      <c r="G27" s="27">
        <v>-1400</v>
      </c>
      <c r="H27" s="27">
        <v>-1000</v>
      </c>
      <c r="I27" s="27">
        <v>215.53800000000001</v>
      </c>
      <c r="J27" s="27">
        <v>1720.47</v>
      </c>
      <c r="K27" s="34">
        <v>1.1291</v>
      </c>
      <c r="L27" s="34">
        <v>1.1291</v>
      </c>
      <c r="M27" s="26">
        <f t="shared" si="0"/>
        <v>0.76196281621456874</v>
      </c>
      <c r="N27" s="27"/>
      <c r="O27" s="27">
        <f t="shared" si="1"/>
        <v>293.59763430844038</v>
      </c>
    </row>
    <row r="28" spans="1:15" x14ac:dyDescent="0.25">
      <c r="A28" s="37">
        <v>660</v>
      </c>
      <c r="B28" s="27">
        <v>660</v>
      </c>
      <c r="C28" s="27">
        <v>0</v>
      </c>
      <c r="D28" s="27">
        <v>0</v>
      </c>
      <c r="E28" s="27">
        <v>660</v>
      </c>
      <c r="F28" s="27">
        <v>660</v>
      </c>
      <c r="G28" s="27">
        <v>-1400</v>
      </c>
      <c r="H28" s="27">
        <v>-1000</v>
      </c>
      <c r="I28" s="27">
        <v>215.53800000000001</v>
      </c>
      <c r="J28" s="27">
        <v>1720.47</v>
      </c>
      <c r="K28" s="34">
        <v>1.1829000000000001</v>
      </c>
      <c r="L28" s="34">
        <v>1.1829000000000001</v>
      </c>
      <c r="M28" s="26">
        <f t="shared" si="0"/>
        <v>0.76196281621456874</v>
      </c>
      <c r="N28" s="27"/>
      <c r="O28" s="27">
        <f t="shared" si="1"/>
        <v>281.36331042955283</v>
      </c>
    </row>
    <row r="29" spans="1:15" x14ac:dyDescent="0.25">
      <c r="A29" s="37">
        <v>690</v>
      </c>
      <c r="B29" s="27">
        <v>690</v>
      </c>
      <c r="C29" s="27">
        <v>0</v>
      </c>
      <c r="D29" s="27">
        <v>0</v>
      </c>
      <c r="E29" s="27">
        <v>690</v>
      </c>
      <c r="F29" s="27">
        <v>690</v>
      </c>
      <c r="G29" s="27">
        <v>-1400</v>
      </c>
      <c r="H29" s="27">
        <v>-1000</v>
      </c>
      <c r="I29" s="27">
        <v>215.53800000000001</v>
      </c>
      <c r="J29" s="27">
        <v>1720.47</v>
      </c>
      <c r="K29" s="34">
        <v>1.2365999999999999</v>
      </c>
      <c r="L29" s="34">
        <v>1.2366999999999999</v>
      </c>
      <c r="M29" s="26">
        <f t="shared" si="0"/>
        <v>0.76196281621456874</v>
      </c>
      <c r="N29" s="27"/>
      <c r="O29" s="27">
        <f t="shared" si="1"/>
        <v>270.077467177703</v>
      </c>
    </row>
    <row r="30" spans="1:15" x14ac:dyDescent="0.25">
      <c r="A30" s="37">
        <v>720</v>
      </c>
      <c r="B30" s="27">
        <v>720</v>
      </c>
      <c r="C30" s="27">
        <v>0</v>
      </c>
      <c r="D30" s="27">
        <v>0</v>
      </c>
      <c r="E30" s="27">
        <v>720</v>
      </c>
      <c r="F30" s="27">
        <v>720</v>
      </c>
      <c r="G30" s="27">
        <v>-1400</v>
      </c>
      <c r="H30" s="27">
        <v>-1000</v>
      </c>
      <c r="I30" s="27">
        <v>215.53800000000001</v>
      </c>
      <c r="J30" s="27">
        <v>1720.47</v>
      </c>
      <c r="K30" s="34">
        <v>1.2904</v>
      </c>
      <c r="L30" s="34">
        <v>1.2905</v>
      </c>
      <c r="M30" s="26">
        <f t="shared" si="0"/>
        <v>0.76196281621456874</v>
      </c>
      <c r="N30" s="27"/>
      <c r="O30" s="27">
        <f t="shared" si="1"/>
        <v>259.6197396031535</v>
      </c>
    </row>
    <row r="31" spans="1:15" x14ac:dyDescent="0.25">
      <c r="A31" s="37">
        <v>750</v>
      </c>
      <c r="B31" s="27">
        <v>750</v>
      </c>
      <c r="C31" s="27">
        <v>0</v>
      </c>
      <c r="D31" s="27">
        <v>0</v>
      </c>
      <c r="E31" s="27">
        <v>750</v>
      </c>
      <c r="F31" s="27">
        <v>750</v>
      </c>
      <c r="G31" s="27">
        <v>-1400</v>
      </c>
      <c r="H31" s="27">
        <v>-1000</v>
      </c>
      <c r="I31" s="27">
        <v>215.53800000000001</v>
      </c>
      <c r="J31" s="27">
        <v>1720.47</v>
      </c>
      <c r="K31" s="34">
        <v>1.3442000000000001</v>
      </c>
      <c r="L31" s="34">
        <v>1.3442000000000001</v>
      </c>
      <c r="M31" s="26">
        <f t="shared" si="0"/>
        <v>0.76196281621456874</v>
      </c>
      <c r="N31" s="27"/>
      <c r="O31" s="27">
        <f t="shared" si="1"/>
        <v>249.92318793794351</v>
      </c>
    </row>
    <row r="32" spans="1:15" x14ac:dyDescent="0.25">
      <c r="A32" s="37">
        <v>780</v>
      </c>
      <c r="B32" s="27">
        <v>780</v>
      </c>
      <c r="C32" s="27">
        <v>0</v>
      </c>
      <c r="D32" s="27">
        <v>0</v>
      </c>
      <c r="E32" s="27">
        <v>780</v>
      </c>
      <c r="F32" s="27">
        <v>780</v>
      </c>
      <c r="G32" s="27">
        <v>-1400</v>
      </c>
      <c r="H32" s="27">
        <v>-1000</v>
      </c>
      <c r="I32" s="27">
        <v>215.53800000000001</v>
      </c>
      <c r="J32" s="27">
        <v>1720.47</v>
      </c>
      <c r="K32" s="34">
        <v>1.3978999999999999</v>
      </c>
      <c r="L32" s="34">
        <v>1.3979999999999999</v>
      </c>
      <c r="M32" s="26">
        <f t="shared" si="0"/>
        <v>0.76196281621456874</v>
      </c>
      <c r="N32" s="27"/>
      <c r="O32" s="27">
        <f t="shared" si="1"/>
        <v>240.90236949882944</v>
      </c>
    </row>
    <row r="33" spans="1:15" x14ac:dyDescent="0.25">
      <c r="A33" s="37">
        <v>810</v>
      </c>
      <c r="B33" s="27">
        <v>810</v>
      </c>
      <c r="C33" s="27">
        <v>0</v>
      </c>
      <c r="D33" s="27">
        <v>0</v>
      </c>
      <c r="E33" s="27">
        <v>810</v>
      </c>
      <c r="F33" s="27">
        <v>810</v>
      </c>
      <c r="G33" s="27">
        <v>-1400</v>
      </c>
      <c r="H33" s="27">
        <v>-1000</v>
      </c>
      <c r="I33" s="27">
        <v>215.53800000000001</v>
      </c>
      <c r="J33" s="27">
        <v>1720.47</v>
      </c>
      <c r="K33" s="34">
        <v>1.4517</v>
      </c>
      <c r="L33" s="34">
        <v>1.4518</v>
      </c>
      <c r="M33" s="26">
        <f t="shared" si="0"/>
        <v>0.76196281621456874</v>
      </c>
      <c r="N33" s="27"/>
      <c r="O33" s="27">
        <f t="shared" si="1"/>
        <v>232.48373998299047</v>
      </c>
    </row>
    <row r="34" spans="1:15" x14ac:dyDescent="0.25">
      <c r="A34" s="37">
        <v>840</v>
      </c>
      <c r="B34" s="27">
        <v>840</v>
      </c>
      <c r="C34" s="27">
        <v>0</v>
      </c>
      <c r="D34" s="27">
        <v>0</v>
      </c>
      <c r="E34" s="27">
        <v>840</v>
      </c>
      <c r="F34" s="27">
        <v>840</v>
      </c>
      <c r="G34" s="27">
        <v>-1400</v>
      </c>
      <c r="H34" s="27">
        <v>-1000</v>
      </c>
      <c r="I34" s="27">
        <v>215.53800000000001</v>
      </c>
      <c r="J34" s="27">
        <v>1720.47</v>
      </c>
      <c r="K34" s="34">
        <v>1.5055000000000001</v>
      </c>
      <c r="L34" s="34">
        <v>1.5055000000000001</v>
      </c>
      <c r="M34" s="26">
        <f t="shared" si="0"/>
        <v>0.76196281621456874</v>
      </c>
      <c r="N34" s="27"/>
      <c r="O34" s="27">
        <f t="shared" si="1"/>
        <v>224.62493839673328</v>
      </c>
    </row>
    <row r="35" spans="1:15" x14ac:dyDescent="0.25">
      <c r="A35" s="37">
        <v>870</v>
      </c>
      <c r="B35" s="27">
        <v>870</v>
      </c>
      <c r="C35" s="27">
        <v>0</v>
      </c>
      <c r="D35" s="27">
        <v>0</v>
      </c>
      <c r="E35" s="27">
        <v>870</v>
      </c>
      <c r="F35" s="27">
        <v>870</v>
      </c>
      <c r="G35" s="27">
        <v>-1400</v>
      </c>
      <c r="H35" s="27">
        <v>-1000</v>
      </c>
      <c r="I35" s="27">
        <v>215.53800000000001</v>
      </c>
      <c r="J35" s="27">
        <v>1720.47</v>
      </c>
      <c r="K35" s="34">
        <v>1.5592999999999999</v>
      </c>
      <c r="L35" s="34">
        <v>1.5592999999999999</v>
      </c>
      <c r="M35" s="26">
        <f t="shared" si="0"/>
        <v>0.76196281621456874</v>
      </c>
      <c r="N35" s="27"/>
      <c r="O35" s="27">
        <f t="shared" si="1"/>
        <v>217.2601650601199</v>
      </c>
    </row>
    <row r="36" spans="1:15" x14ac:dyDescent="0.25">
      <c r="A36" s="37">
        <v>900</v>
      </c>
      <c r="B36" s="27">
        <v>900</v>
      </c>
      <c r="C36" s="27">
        <v>0</v>
      </c>
      <c r="D36" s="27">
        <v>0</v>
      </c>
      <c r="E36" s="27">
        <v>900</v>
      </c>
      <c r="F36" s="27">
        <v>900</v>
      </c>
      <c r="G36" s="27">
        <v>-1400</v>
      </c>
      <c r="H36" s="27">
        <v>-1000</v>
      </c>
      <c r="I36" s="27">
        <v>215.53800000000001</v>
      </c>
      <c r="J36" s="27">
        <v>1720.47</v>
      </c>
      <c r="K36" s="34">
        <v>1.613</v>
      </c>
      <c r="L36" s="34">
        <v>1.6131</v>
      </c>
      <c r="M36" s="26">
        <f t="shared" si="0"/>
        <v>0.76196281621456874</v>
      </c>
      <c r="N36" s="27"/>
      <c r="O36" s="27">
        <f t="shared" si="1"/>
        <v>210.35793123967179</v>
      </c>
    </row>
    <row r="37" spans="1:15" x14ac:dyDescent="0.25">
      <c r="A37" s="37">
        <v>930</v>
      </c>
      <c r="B37" s="27">
        <v>930</v>
      </c>
      <c r="C37" s="27">
        <v>0</v>
      </c>
      <c r="D37" s="27">
        <v>0</v>
      </c>
      <c r="E37" s="27">
        <v>2531</v>
      </c>
      <c r="F37" s="27">
        <v>1900.1</v>
      </c>
      <c r="G37" s="27">
        <v>-1400</v>
      </c>
      <c r="H37" s="27">
        <v>0</v>
      </c>
      <c r="I37" s="27">
        <v>180</v>
      </c>
      <c r="J37" s="27">
        <v>1703.26</v>
      </c>
      <c r="K37" s="34">
        <v>1.4212</v>
      </c>
      <c r="L37" s="34">
        <v>12.0794</v>
      </c>
      <c r="M37" s="26">
        <f t="shared" ref="M37:M68" si="2">((ref_diam+offset_diam)/2)/(12*3.281)</f>
        <v>0.76196281621456874</v>
      </c>
      <c r="N37" s="27"/>
      <c r="O37" s="27">
        <f t="shared" ref="O37:O68" si="3">(J37-M37-surface_margin)/(scaling_factor*(SQRT(K37^2+L37^2+sigma_pa^2)))</f>
        <v>39.952571222253638</v>
      </c>
    </row>
    <row r="38" spans="1:15" x14ac:dyDescent="0.25">
      <c r="A38" s="37">
        <v>960</v>
      </c>
      <c r="B38" s="27">
        <v>960</v>
      </c>
      <c r="C38" s="27">
        <v>0</v>
      </c>
      <c r="D38" s="27">
        <v>0</v>
      </c>
      <c r="E38" s="27">
        <v>2531</v>
      </c>
      <c r="F38" s="27">
        <v>1900.1</v>
      </c>
      <c r="G38" s="27">
        <v>-1400</v>
      </c>
      <c r="H38" s="27">
        <v>0</v>
      </c>
      <c r="I38" s="27">
        <v>180</v>
      </c>
      <c r="J38" s="27">
        <v>1686.35</v>
      </c>
      <c r="K38" s="34">
        <v>1.4781</v>
      </c>
      <c r="L38" s="34">
        <v>12.189299999999999</v>
      </c>
      <c r="M38" s="26">
        <f t="shared" si="2"/>
        <v>0.76196281621456874</v>
      </c>
      <c r="N38" s="27"/>
      <c r="O38" s="27">
        <f t="shared" si="3"/>
        <v>39.183006425984694</v>
      </c>
    </row>
    <row r="39" spans="1:15" x14ac:dyDescent="0.25">
      <c r="A39" s="37">
        <v>990</v>
      </c>
      <c r="B39" s="27">
        <v>990</v>
      </c>
      <c r="C39" s="27">
        <v>0</v>
      </c>
      <c r="D39" s="27">
        <v>0</v>
      </c>
      <c r="E39" s="27">
        <v>2531</v>
      </c>
      <c r="F39" s="27">
        <v>1900.1</v>
      </c>
      <c r="G39" s="27">
        <v>-1400</v>
      </c>
      <c r="H39" s="27">
        <v>0</v>
      </c>
      <c r="I39" s="27">
        <v>180</v>
      </c>
      <c r="J39" s="27">
        <v>1669.81</v>
      </c>
      <c r="K39" s="34">
        <v>1.5358000000000001</v>
      </c>
      <c r="L39" s="34">
        <v>12.299099999999999</v>
      </c>
      <c r="M39" s="26">
        <f t="shared" si="2"/>
        <v>0.76196281621456874</v>
      </c>
      <c r="N39" s="27"/>
      <c r="O39" s="27">
        <f t="shared" si="3"/>
        <v>38.43585212807875</v>
      </c>
    </row>
    <row r="40" spans="1:15" x14ac:dyDescent="0.25">
      <c r="A40" s="37">
        <v>1020</v>
      </c>
      <c r="B40" s="27">
        <v>1020</v>
      </c>
      <c r="C40" s="27">
        <v>-0.35</v>
      </c>
      <c r="D40" s="27">
        <v>0</v>
      </c>
      <c r="E40" s="27">
        <v>2531</v>
      </c>
      <c r="F40" s="27">
        <v>1900.1</v>
      </c>
      <c r="G40" s="27">
        <v>-1400</v>
      </c>
      <c r="H40" s="27">
        <v>0</v>
      </c>
      <c r="I40" s="27">
        <v>180</v>
      </c>
      <c r="J40" s="27">
        <v>1653.36</v>
      </c>
      <c r="K40" s="34">
        <v>1.5921000000000001</v>
      </c>
      <c r="L40" s="34">
        <v>12.4077</v>
      </c>
      <c r="M40" s="26">
        <f t="shared" si="2"/>
        <v>0.76196281621456874</v>
      </c>
      <c r="N40" s="27"/>
      <c r="O40" s="27">
        <f t="shared" si="3"/>
        <v>37.708237848681868</v>
      </c>
    </row>
    <row r="41" spans="1:15" x14ac:dyDescent="0.25">
      <c r="A41" s="37">
        <v>1050</v>
      </c>
      <c r="B41" s="27">
        <v>1049.97</v>
      </c>
      <c r="C41" s="27">
        <v>-1.57</v>
      </c>
      <c r="D41" s="27">
        <v>0</v>
      </c>
      <c r="E41" s="27">
        <v>2531</v>
      </c>
      <c r="F41" s="27">
        <v>1900.1</v>
      </c>
      <c r="G41" s="27">
        <v>-1400</v>
      </c>
      <c r="H41" s="27">
        <v>0</v>
      </c>
      <c r="I41" s="27">
        <v>180</v>
      </c>
      <c r="J41" s="27">
        <v>1636.56</v>
      </c>
      <c r="K41" s="34">
        <v>1.6467000000000001</v>
      </c>
      <c r="L41" s="34">
        <v>12.5139</v>
      </c>
      <c r="M41" s="26">
        <f t="shared" si="2"/>
        <v>0.76196281621456874</v>
      </c>
      <c r="N41" s="27"/>
      <c r="O41" s="27">
        <f t="shared" si="3"/>
        <v>36.99311499764957</v>
      </c>
    </row>
    <row r="42" spans="1:15" x14ac:dyDescent="0.25">
      <c r="A42" s="37">
        <v>1080</v>
      </c>
      <c r="B42" s="27">
        <v>1079.8800000000001</v>
      </c>
      <c r="C42" s="27">
        <v>-3.83</v>
      </c>
      <c r="D42" s="27">
        <v>0</v>
      </c>
      <c r="E42" s="27">
        <v>2531</v>
      </c>
      <c r="F42" s="27">
        <v>1900.1</v>
      </c>
      <c r="G42" s="27">
        <v>-1400</v>
      </c>
      <c r="H42" s="27">
        <v>0</v>
      </c>
      <c r="I42" s="27">
        <v>180</v>
      </c>
      <c r="J42" s="27">
        <v>1619.27</v>
      </c>
      <c r="K42" s="34">
        <v>1.7012</v>
      </c>
      <c r="L42" s="34">
        <v>12.6173</v>
      </c>
      <c r="M42" s="26">
        <f t="shared" si="2"/>
        <v>0.76196281621456874</v>
      </c>
      <c r="N42" s="27"/>
      <c r="O42" s="27">
        <f t="shared" si="3"/>
        <v>36.287168629859927</v>
      </c>
    </row>
    <row r="43" spans="1:15" x14ac:dyDescent="0.25">
      <c r="A43" s="37">
        <v>1110</v>
      </c>
      <c r="B43" s="27">
        <v>1109.7</v>
      </c>
      <c r="C43" s="27">
        <v>-7.14</v>
      </c>
      <c r="D43" s="27">
        <v>0</v>
      </c>
      <c r="E43" s="27">
        <v>2531</v>
      </c>
      <c r="F43" s="27">
        <v>1900.1</v>
      </c>
      <c r="G43" s="27">
        <v>-1400</v>
      </c>
      <c r="H43" s="27">
        <v>0</v>
      </c>
      <c r="I43" s="27">
        <v>180</v>
      </c>
      <c r="J43" s="27">
        <v>1601.5</v>
      </c>
      <c r="K43" s="34">
        <v>1.7553000000000001</v>
      </c>
      <c r="L43" s="34">
        <v>12.717700000000001</v>
      </c>
      <c r="M43" s="26">
        <f t="shared" si="2"/>
        <v>0.76196281621456874</v>
      </c>
      <c r="N43" s="27"/>
      <c r="O43" s="27">
        <f t="shared" si="3"/>
        <v>35.590612882254533</v>
      </c>
    </row>
    <row r="44" spans="1:15" x14ac:dyDescent="0.25">
      <c r="A44" s="37">
        <v>1140</v>
      </c>
      <c r="B44" s="27">
        <v>1139.3800000000001</v>
      </c>
      <c r="C44" s="27">
        <v>-11.49</v>
      </c>
      <c r="D44" s="27">
        <v>0</v>
      </c>
      <c r="E44" s="27">
        <v>2531</v>
      </c>
      <c r="F44" s="27">
        <v>1900.1</v>
      </c>
      <c r="G44" s="27">
        <v>-1400</v>
      </c>
      <c r="H44" s="27">
        <v>0</v>
      </c>
      <c r="I44" s="27">
        <v>180</v>
      </c>
      <c r="J44" s="27">
        <v>1583.24</v>
      </c>
      <c r="K44" s="34">
        <v>1.8090999999999999</v>
      </c>
      <c r="L44" s="34">
        <v>12.815200000000001</v>
      </c>
      <c r="M44" s="26">
        <f t="shared" si="2"/>
        <v>0.76196281621456874</v>
      </c>
      <c r="N44" s="27"/>
      <c r="O44" s="27">
        <f t="shared" si="3"/>
        <v>34.902232159145903</v>
      </c>
    </row>
    <row r="45" spans="1:15" x14ac:dyDescent="0.25">
      <c r="A45" s="37">
        <v>1170</v>
      </c>
      <c r="B45" s="27">
        <v>1168.8900000000001</v>
      </c>
      <c r="C45" s="27">
        <v>-16.87</v>
      </c>
      <c r="D45" s="27">
        <v>0</v>
      </c>
      <c r="E45" s="27">
        <v>2531</v>
      </c>
      <c r="F45" s="27">
        <v>1900.1</v>
      </c>
      <c r="G45" s="27">
        <v>-1400</v>
      </c>
      <c r="H45" s="27">
        <v>0</v>
      </c>
      <c r="I45" s="27">
        <v>180</v>
      </c>
      <c r="J45" s="27">
        <v>1564.52</v>
      </c>
      <c r="K45" s="34">
        <v>1.8625</v>
      </c>
      <c r="L45" s="34">
        <v>12.909700000000001</v>
      </c>
      <c r="M45" s="26">
        <f t="shared" si="2"/>
        <v>0.76196281621456874</v>
      </c>
      <c r="N45" s="27"/>
      <c r="O45" s="27">
        <f t="shared" si="3"/>
        <v>34.222349381818319</v>
      </c>
    </row>
    <row r="46" spans="1:15" x14ac:dyDescent="0.25">
      <c r="A46" s="37">
        <v>1200</v>
      </c>
      <c r="B46" s="27">
        <v>1198.2</v>
      </c>
      <c r="C46" s="27">
        <v>-23.27</v>
      </c>
      <c r="D46" s="27">
        <v>0</v>
      </c>
      <c r="E46" s="27">
        <v>2531</v>
      </c>
      <c r="F46" s="27">
        <v>1900.1</v>
      </c>
      <c r="G46" s="27">
        <v>-1400</v>
      </c>
      <c r="H46" s="27">
        <v>0</v>
      </c>
      <c r="I46" s="27">
        <v>180</v>
      </c>
      <c r="J46" s="27">
        <v>1545.33</v>
      </c>
      <c r="K46" s="34">
        <v>1.9154</v>
      </c>
      <c r="L46" s="34">
        <v>13.001300000000001</v>
      </c>
      <c r="M46" s="26">
        <f t="shared" si="2"/>
        <v>0.76196281621456874</v>
      </c>
      <c r="N46" s="27"/>
      <c r="O46" s="27">
        <f t="shared" si="3"/>
        <v>33.549893228040133</v>
      </c>
    </row>
    <row r="47" spans="1:15" x14ac:dyDescent="0.25">
      <c r="A47" s="37">
        <v>1230</v>
      </c>
      <c r="B47" s="27">
        <v>1227.27</v>
      </c>
      <c r="C47" s="27">
        <v>-30.7</v>
      </c>
      <c r="D47" s="27">
        <v>0</v>
      </c>
      <c r="E47" s="27">
        <v>2531</v>
      </c>
      <c r="F47" s="27">
        <v>1900.1</v>
      </c>
      <c r="G47" s="27">
        <v>-1400</v>
      </c>
      <c r="H47" s="27">
        <v>0</v>
      </c>
      <c r="I47" s="27">
        <v>180</v>
      </c>
      <c r="J47" s="27">
        <v>1525.68</v>
      </c>
      <c r="K47" s="34">
        <v>1.968</v>
      </c>
      <c r="L47" s="34">
        <v>13.0899</v>
      </c>
      <c r="M47" s="26">
        <f t="shared" si="2"/>
        <v>0.76196281621456874</v>
      </c>
      <c r="N47" s="27"/>
      <c r="O47" s="27">
        <f t="shared" si="3"/>
        <v>32.884664839966163</v>
      </c>
    </row>
    <row r="48" spans="1:15" x14ac:dyDescent="0.25">
      <c r="A48" s="37">
        <v>1260</v>
      </c>
      <c r="B48" s="27">
        <v>1256.05</v>
      </c>
      <c r="C48" s="27">
        <v>-39.130000000000003</v>
      </c>
      <c r="D48" s="27">
        <v>0</v>
      </c>
      <c r="E48" s="27">
        <v>2531</v>
      </c>
      <c r="F48" s="27">
        <v>1900.1</v>
      </c>
      <c r="G48" s="27">
        <v>-1400</v>
      </c>
      <c r="H48" s="27">
        <v>0</v>
      </c>
      <c r="I48" s="27">
        <v>180</v>
      </c>
      <c r="J48" s="27">
        <v>1505.58</v>
      </c>
      <c r="K48" s="34">
        <v>2.0200999999999998</v>
      </c>
      <c r="L48" s="34">
        <v>13.1754</v>
      </c>
      <c r="M48" s="26">
        <f t="shared" si="2"/>
        <v>0.76196281621456874</v>
      </c>
      <c r="N48" s="27"/>
      <c r="O48" s="27">
        <f t="shared" si="3"/>
        <v>32.226605751698322</v>
      </c>
    </row>
    <row r="49" spans="1:15" x14ac:dyDescent="0.25">
      <c r="A49" s="37">
        <v>1290</v>
      </c>
      <c r="B49" s="27">
        <v>1284.53</v>
      </c>
      <c r="C49" s="27">
        <v>-48.57</v>
      </c>
      <c r="D49" s="27">
        <v>0</v>
      </c>
      <c r="E49" s="27">
        <v>2531</v>
      </c>
      <c r="F49" s="27">
        <v>1900.1</v>
      </c>
      <c r="G49" s="27">
        <v>-1400</v>
      </c>
      <c r="H49" s="27">
        <v>0</v>
      </c>
      <c r="I49" s="27">
        <v>180</v>
      </c>
      <c r="J49" s="27">
        <v>1485.03</v>
      </c>
      <c r="K49" s="34">
        <v>2.0716999999999999</v>
      </c>
      <c r="L49" s="34">
        <v>13.257999999999999</v>
      </c>
      <c r="M49" s="26">
        <f t="shared" si="2"/>
        <v>0.76196281621456874</v>
      </c>
      <c r="N49" s="27"/>
      <c r="O49" s="27">
        <f t="shared" si="3"/>
        <v>31.574665775199819</v>
      </c>
    </row>
    <row r="50" spans="1:15" x14ac:dyDescent="0.25">
      <c r="A50" s="37">
        <v>1320</v>
      </c>
      <c r="B50" s="27">
        <v>1312.66</v>
      </c>
      <c r="C50" s="27">
        <v>-58.99</v>
      </c>
      <c r="D50" s="27">
        <v>0</v>
      </c>
      <c r="E50" s="27">
        <v>2531</v>
      </c>
      <c r="F50" s="27">
        <v>1900.1</v>
      </c>
      <c r="G50" s="27">
        <v>-1400</v>
      </c>
      <c r="H50" s="27">
        <v>0</v>
      </c>
      <c r="I50" s="27">
        <v>180</v>
      </c>
      <c r="J50" s="27">
        <v>1464.04</v>
      </c>
      <c r="K50" s="34">
        <v>2.1229</v>
      </c>
      <c r="L50" s="34">
        <v>13.3375</v>
      </c>
      <c r="M50" s="26">
        <f t="shared" si="2"/>
        <v>0.76196281621456874</v>
      </c>
      <c r="N50" s="27"/>
      <c r="O50" s="27">
        <f t="shared" si="3"/>
        <v>30.928947555808175</v>
      </c>
    </row>
    <row r="51" spans="1:15" x14ac:dyDescent="0.25">
      <c r="A51" s="37">
        <v>1350</v>
      </c>
      <c r="B51" s="27">
        <v>1340.41</v>
      </c>
      <c r="C51" s="27">
        <v>-70.38</v>
      </c>
      <c r="D51" s="27">
        <v>0</v>
      </c>
      <c r="E51" s="27">
        <v>2531</v>
      </c>
      <c r="F51" s="27">
        <v>1900.1</v>
      </c>
      <c r="G51" s="27">
        <v>-1400</v>
      </c>
      <c r="H51" s="27">
        <v>0</v>
      </c>
      <c r="I51" s="27">
        <v>180</v>
      </c>
      <c r="J51" s="27">
        <v>1442.61</v>
      </c>
      <c r="K51" s="34">
        <v>2.1738</v>
      </c>
      <c r="L51" s="34">
        <v>13.414</v>
      </c>
      <c r="M51" s="26">
        <f t="shared" si="2"/>
        <v>0.76196281621456874</v>
      </c>
      <c r="N51" s="27"/>
      <c r="O51" s="27">
        <f t="shared" si="3"/>
        <v>30.28865114103516</v>
      </c>
    </row>
    <row r="52" spans="1:15" x14ac:dyDescent="0.25">
      <c r="A52" s="37">
        <v>1380</v>
      </c>
      <c r="B52" s="27">
        <v>1367.74</v>
      </c>
      <c r="C52" s="27">
        <v>-82.74</v>
      </c>
      <c r="D52" s="27">
        <v>0</v>
      </c>
      <c r="E52" s="27">
        <v>2531</v>
      </c>
      <c r="F52" s="27">
        <v>1900.1</v>
      </c>
      <c r="G52" s="27">
        <v>-1400</v>
      </c>
      <c r="H52" s="27">
        <v>0</v>
      </c>
      <c r="I52" s="27">
        <v>180</v>
      </c>
      <c r="J52" s="27">
        <v>1420.76</v>
      </c>
      <c r="K52" s="34">
        <v>2.2242000000000002</v>
      </c>
      <c r="L52" s="34">
        <v>13.487500000000001</v>
      </c>
      <c r="M52" s="26">
        <f t="shared" si="2"/>
        <v>0.76196281621456874</v>
      </c>
      <c r="N52" s="27"/>
      <c r="O52" s="27">
        <f t="shared" si="3"/>
        <v>29.653759494885701</v>
      </c>
    </row>
    <row r="53" spans="1:15" x14ac:dyDescent="0.25">
      <c r="A53" s="37">
        <v>1410</v>
      </c>
      <c r="B53" s="27">
        <v>1394.63</v>
      </c>
      <c r="C53" s="27">
        <v>-96.05</v>
      </c>
      <c r="D53" s="27">
        <v>0</v>
      </c>
      <c r="E53" s="27">
        <v>2531</v>
      </c>
      <c r="F53" s="27">
        <v>1900.1</v>
      </c>
      <c r="G53" s="27">
        <v>-1400</v>
      </c>
      <c r="H53" s="27">
        <v>0</v>
      </c>
      <c r="I53" s="27">
        <v>180</v>
      </c>
      <c r="J53" s="27">
        <v>1398.49</v>
      </c>
      <c r="K53" s="34">
        <v>2.2742</v>
      </c>
      <c r="L53" s="34">
        <v>13.558</v>
      </c>
      <c r="M53" s="26">
        <f t="shared" si="2"/>
        <v>0.76196281621456874</v>
      </c>
      <c r="N53" s="27"/>
      <c r="O53" s="27">
        <f t="shared" si="3"/>
        <v>29.023740990789573</v>
      </c>
    </row>
    <row r="54" spans="1:15" x14ac:dyDescent="0.25">
      <c r="A54" s="37">
        <v>1440</v>
      </c>
      <c r="B54" s="27">
        <v>1421.03</v>
      </c>
      <c r="C54" s="27">
        <v>-110.29</v>
      </c>
      <c r="D54" s="27">
        <v>0</v>
      </c>
      <c r="E54" s="27">
        <v>2531</v>
      </c>
      <c r="F54" s="27">
        <v>1900.1</v>
      </c>
      <c r="G54" s="27">
        <v>-1400</v>
      </c>
      <c r="H54" s="27">
        <v>0</v>
      </c>
      <c r="I54" s="27">
        <v>180</v>
      </c>
      <c r="J54" s="27">
        <v>1375.81</v>
      </c>
      <c r="K54" s="34">
        <v>2.3237999999999999</v>
      </c>
      <c r="L54" s="34">
        <v>13.625400000000001</v>
      </c>
      <c r="M54" s="26">
        <f t="shared" si="2"/>
        <v>0.76196281621456874</v>
      </c>
      <c r="N54" s="27"/>
      <c r="O54" s="27">
        <f t="shared" si="3"/>
        <v>28.398525739499213</v>
      </c>
    </row>
    <row r="55" spans="1:15" x14ac:dyDescent="0.25">
      <c r="A55" s="37">
        <v>1470</v>
      </c>
      <c r="B55" s="27">
        <v>1446.93</v>
      </c>
      <c r="C55" s="27">
        <v>-125.43</v>
      </c>
      <c r="D55" s="27">
        <v>0</v>
      </c>
      <c r="E55" s="27">
        <v>2531</v>
      </c>
      <c r="F55" s="27">
        <v>1900.1</v>
      </c>
      <c r="G55" s="27">
        <v>-1400</v>
      </c>
      <c r="H55" s="27">
        <v>0</v>
      </c>
      <c r="I55" s="27">
        <v>180</v>
      </c>
      <c r="J55" s="27">
        <v>1352.73</v>
      </c>
      <c r="K55" s="34">
        <v>2.3730000000000002</v>
      </c>
      <c r="L55" s="34">
        <v>13.6898</v>
      </c>
      <c r="M55" s="26">
        <f t="shared" si="2"/>
        <v>0.76196281621456874</v>
      </c>
      <c r="N55" s="27"/>
      <c r="O55" s="27">
        <f t="shared" si="3"/>
        <v>27.777639505240348</v>
      </c>
    </row>
    <row r="56" spans="1:15" x14ac:dyDescent="0.25">
      <c r="A56" s="37">
        <v>1500</v>
      </c>
      <c r="B56" s="27">
        <v>1472.28</v>
      </c>
      <c r="C56" s="27">
        <v>-141.47999999999999</v>
      </c>
      <c r="D56" s="27">
        <v>0</v>
      </c>
      <c r="E56" s="27">
        <v>2531</v>
      </c>
      <c r="F56" s="27">
        <v>1900.1</v>
      </c>
      <c r="G56" s="27">
        <v>-1400</v>
      </c>
      <c r="H56" s="27">
        <v>0</v>
      </c>
      <c r="I56" s="27">
        <v>180</v>
      </c>
      <c r="J56" s="27">
        <v>1329.25</v>
      </c>
      <c r="K56" s="34">
        <v>2.4218000000000002</v>
      </c>
      <c r="L56" s="34">
        <v>13.751200000000001</v>
      </c>
      <c r="M56" s="26">
        <f t="shared" si="2"/>
        <v>0.76196281621456874</v>
      </c>
      <c r="N56" s="27"/>
      <c r="O56" s="27">
        <f t="shared" si="3"/>
        <v>27.160627742133681</v>
      </c>
    </row>
    <row r="57" spans="1:15" x14ac:dyDescent="0.25">
      <c r="A57" s="37">
        <v>1530</v>
      </c>
      <c r="B57" s="27">
        <v>1497.05</v>
      </c>
      <c r="C57" s="27">
        <v>-158.38999999999999</v>
      </c>
      <c r="D57" s="27">
        <v>0</v>
      </c>
      <c r="E57" s="27">
        <v>2531</v>
      </c>
      <c r="F57" s="27">
        <v>1900.1</v>
      </c>
      <c r="G57" s="27">
        <v>-1400</v>
      </c>
      <c r="H57" s="27">
        <v>0</v>
      </c>
      <c r="I57" s="27">
        <v>180</v>
      </c>
      <c r="J57" s="27">
        <v>1305.3900000000001</v>
      </c>
      <c r="K57" s="34">
        <v>2.4701</v>
      </c>
      <c r="L57" s="34">
        <v>13.8096</v>
      </c>
      <c r="M57" s="26">
        <f t="shared" si="2"/>
        <v>0.76196281621456874</v>
      </c>
      <c r="N57" s="27"/>
      <c r="O57" s="27">
        <f t="shared" si="3"/>
        <v>26.547489781266609</v>
      </c>
    </row>
    <row r="58" spans="1:15" x14ac:dyDescent="0.25">
      <c r="A58" s="37">
        <v>1560</v>
      </c>
      <c r="B58" s="27">
        <v>1521.22</v>
      </c>
      <c r="C58" s="27">
        <v>-176.17</v>
      </c>
      <c r="D58" s="27">
        <v>0</v>
      </c>
      <c r="E58" s="27">
        <v>2531</v>
      </c>
      <c r="F58" s="27">
        <v>1900.1</v>
      </c>
      <c r="G58" s="27">
        <v>-1400</v>
      </c>
      <c r="H58" s="27">
        <v>0</v>
      </c>
      <c r="I58" s="27">
        <v>180</v>
      </c>
      <c r="J58" s="27">
        <v>1281.1400000000001</v>
      </c>
      <c r="K58" s="34">
        <v>2.5179999999999998</v>
      </c>
      <c r="L58" s="34">
        <v>13.865</v>
      </c>
      <c r="M58" s="26">
        <f t="shared" si="2"/>
        <v>0.76196281621456874</v>
      </c>
      <c r="N58" s="27"/>
      <c r="O58" s="27">
        <f t="shared" si="3"/>
        <v>25.937554724107759</v>
      </c>
    </row>
    <row r="59" spans="1:15" x14ac:dyDescent="0.25">
      <c r="A59" s="37">
        <v>1590</v>
      </c>
      <c r="B59" s="27">
        <v>1544.75</v>
      </c>
      <c r="C59" s="27">
        <v>-194.77</v>
      </c>
      <c r="D59" s="27">
        <v>0</v>
      </c>
      <c r="E59" s="27">
        <v>2531</v>
      </c>
      <c r="F59" s="27">
        <v>1900.1</v>
      </c>
      <c r="G59" s="27">
        <v>-1400</v>
      </c>
      <c r="H59" s="27">
        <v>0</v>
      </c>
      <c r="I59" s="27">
        <v>180</v>
      </c>
      <c r="J59" s="27">
        <v>1256.52</v>
      </c>
      <c r="K59" s="34">
        <v>2.5653999999999999</v>
      </c>
      <c r="L59" s="34">
        <v>13.917400000000001</v>
      </c>
      <c r="M59" s="26">
        <f t="shared" si="2"/>
        <v>0.76196281621456874</v>
      </c>
      <c r="N59" s="27"/>
      <c r="O59" s="27">
        <f t="shared" si="3"/>
        <v>25.330838712382516</v>
      </c>
    </row>
    <row r="60" spans="1:15" x14ac:dyDescent="0.25">
      <c r="A60" s="37">
        <v>1620</v>
      </c>
      <c r="B60" s="27">
        <v>1567.62</v>
      </c>
      <c r="C60" s="27">
        <v>-214.19</v>
      </c>
      <c r="D60" s="27">
        <v>0</v>
      </c>
      <c r="E60" s="27">
        <v>2531</v>
      </c>
      <c r="F60" s="27">
        <v>1900.1</v>
      </c>
      <c r="G60" s="27">
        <v>-1400</v>
      </c>
      <c r="H60" s="27">
        <v>0</v>
      </c>
      <c r="I60" s="27">
        <v>180</v>
      </c>
      <c r="J60" s="27">
        <v>1231.54</v>
      </c>
      <c r="K60" s="34">
        <v>2.6124000000000001</v>
      </c>
      <c r="L60" s="34">
        <v>13.966900000000001</v>
      </c>
      <c r="M60" s="26">
        <f t="shared" si="2"/>
        <v>0.76196281621456874</v>
      </c>
      <c r="N60" s="27"/>
      <c r="O60" s="27">
        <f t="shared" si="3"/>
        <v>24.726924299154668</v>
      </c>
    </row>
    <row r="61" spans="1:15" x14ac:dyDescent="0.25">
      <c r="A61" s="37">
        <v>1650</v>
      </c>
      <c r="B61" s="27">
        <v>1589.79</v>
      </c>
      <c r="C61" s="27">
        <v>-234.39</v>
      </c>
      <c r="D61" s="27">
        <v>0</v>
      </c>
      <c r="E61" s="27">
        <v>2531</v>
      </c>
      <c r="F61" s="27">
        <v>1900.1</v>
      </c>
      <c r="G61" s="27">
        <v>-1400</v>
      </c>
      <c r="H61" s="27">
        <v>0</v>
      </c>
      <c r="I61" s="27">
        <v>180</v>
      </c>
      <c r="J61" s="27">
        <v>1206.21</v>
      </c>
      <c r="K61" s="34">
        <v>2.6587999999999998</v>
      </c>
      <c r="L61" s="34">
        <v>14.013500000000001</v>
      </c>
      <c r="M61" s="26">
        <f t="shared" si="2"/>
        <v>0.76196281621456874</v>
      </c>
      <c r="N61" s="27"/>
      <c r="O61" s="27">
        <f t="shared" si="3"/>
        <v>24.125682655791348</v>
      </c>
    </row>
    <row r="62" spans="1:15" x14ac:dyDescent="0.25">
      <c r="A62" s="37">
        <v>1680</v>
      </c>
      <c r="B62" s="27">
        <v>1611.25</v>
      </c>
      <c r="C62" s="27">
        <v>-255.35</v>
      </c>
      <c r="D62" s="27">
        <v>0</v>
      </c>
      <c r="E62" s="27">
        <v>2531</v>
      </c>
      <c r="F62" s="27">
        <v>1900.1</v>
      </c>
      <c r="G62" s="27">
        <v>-1400</v>
      </c>
      <c r="H62" s="27">
        <v>0</v>
      </c>
      <c r="I62" s="27">
        <v>180</v>
      </c>
      <c r="J62" s="27">
        <v>1180.53</v>
      </c>
      <c r="K62" s="34">
        <v>2.7046000000000001</v>
      </c>
      <c r="L62" s="34">
        <v>14.0573</v>
      </c>
      <c r="M62" s="26">
        <f t="shared" si="2"/>
        <v>0.76196281621456874</v>
      </c>
      <c r="N62" s="27"/>
      <c r="O62" s="27">
        <f t="shared" si="3"/>
        <v>23.5265643048862</v>
      </c>
    </row>
    <row r="63" spans="1:15" x14ac:dyDescent="0.25">
      <c r="A63" s="37">
        <v>1710</v>
      </c>
      <c r="B63" s="27">
        <v>1631.97</v>
      </c>
      <c r="C63" s="27">
        <v>-277.05</v>
      </c>
      <c r="D63" s="27">
        <v>0</v>
      </c>
      <c r="E63" s="27">
        <v>2531</v>
      </c>
      <c r="F63" s="27">
        <v>1900.1</v>
      </c>
      <c r="G63" s="27">
        <v>-1400</v>
      </c>
      <c r="H63" s="27">
        <v>0</v>
      </c>
      <c r="I63" s="27">
        <v>180</v>
      </c>
      <c r="J63" s="27">
        <v>1154.52</v>
      </c>
      <c r="K63" s="34">
        <v>2.7498</v>
      </c>
      <c r="L63" s="34">
        <v>14.0982</v>
      </c>
      <c r="M63" s="26">
        <f t="shared" si="2"/>
        <v>0.76196281621456874</v>
      </c>
      <c r="N63" s="27"/>
      <c r="O63" s="27">
        <f t="shared" si="3"/>
        <v>22.929757100258737</v>
      </c>
    </row>
    <row r="64" spans="1:15" x14ac:dyDescent="0.25">
      <c r="A64" s="37">
        <v>1740</v>
      </c>
      <c r="B64" s="27">
        <v>1651.91</v>
      </c>
      <c r="C64" s="27">
        <v>-299.45999999999998</v>
      </c>
      <c r="D64" s="27">
        <v>0</v>
      </c>
      <c r="E64" s="27">
        <v>2531</v>
      </c>
      <c r="F64" s="27">
        <v>1900.1</v>
      </c>
      <c r="G64" s="27">
        <v>-1400</v>
      </c>
      <c r="H64" s="27">
        <v>0</v>
      </c>
      <c r="I64" s="27">
        <v>180</v>
      </c>
      <c r="J64" s="27">
        <v>1128.18</v>
      </c>
      <c r="K64" s="34">
        <v>2.7942999999999998</v>
      </c>
      <c r="L64" s="34">
        <v>14.1363</v>
      </c>
      <c r="M64" s="26">
        <f t="shared" si="2"/>
        <v>0.76196281621456874</v>
      </c>
      <c r="N64" s="27"/>
      <c r="O64" s="27">
        <f t="shared" si="3"/>
        <v>22.334761954349151</v>
      </c>
    </row>
    <row r="65" spans="1:15" x14ac:dyDescent="0.25">
      <c r="A65" s="37">
        <v>1770</v>
      </c>
      <c r="B65" s="27">
        <v>1671.06</v>
      </c>
      <c r="C65" s="27">
        <v>-322.55</v>
      </c>
      <c r="D65" s="27">
        <v>0</v>
      </c>
      <c r="E65" s="27">
        <v>2531</v>
      </c>
      <c r="F65" s="27">
        <v>1900.1</v>
      </c>
      <c r="G65" s="27">
        <v>-1400</v>
      </c>
      <c r="H65" s="27">
        <v>0</v>
      </c>
      <c r="I65" s="27">
        <v>180</v>
      </c>
      <c r="J65" s="27">
        <v>1101.53</v>
      </c>
      <c r="K65" s="34">
        <v>2.8380000000000001</v>
      </c>
      <c r="L65" s="34">
        <v>14.1716</v>
      </c>
      <c r="M65" s="26">
        <f t="shared" si="2"/>
        <v>0.76196281621456874</v>
      </c>
      <c r="N65" s="27"/>
      <c r="O65" s="27">
        <f t="shared" si="3"/>
        <v>21.741645194646157</v>
      </c>
    </row>
    <row r="66" spans="1:15" x14ac:dyDescent="0.25">
      <c r="A66" s="37">
        <v>1800</v>
      </c>
      <c r="B66" s="27">
        <v>1689.39</v>
      </c>
      <c r="C66" s="27">
        <v>-346.29</v>
      </c>
      <c r="D66" s="27">
        <v>0</v>
      </c>
      <c r="E66" s="27">
        <v>2531</v>
      </c>
      <c r="F66" s="27">
        <v>1900.1</v>
      </c>
      <c r="G66" s="27">
        <v>-1400</v>
      </c>
      <c r="H66" s="27">
        <v>0</v>
      </c>
      <c r="I66" s="27">
        <v>180</v>
      </c>
      <c r="J66" s="27">
        <v>1074.57</v>
      </c>
      <c r="K66" s="34">
        <v>2.8809</v>
      </c>
      <c r="L66" s="34">
        <v>14.2043</v>
      </c>
      <c r="M66" s="26">
        <f t="shared" si="2"/>
        <v>0.76196281621456874</v>
      </c>
      <c r="N66" s="27"/>
      <c r="O66" s="27">
        <f t="shared" si="3"/>
        <v>21.149763477103534</v>
      </c>
    </row>
    <row r="67" spans="1:15" x14ac:dyDescent="0.25">
      <c r="A67" s="37">
        <v>1830</v>
      </c>
      <c r="B67" s="27">
        <v>1706.89</v>
      </c>
      <c r="C67" s="27">
        <v>-370.66</v>
      </c>
      <c r="D67" s="27">
        <v>0</v>
      </c>
      <c r="E67" s="27">
        <v>2531</v>
      </c>
      <c r="F67" s="27">
        <v>1900.1</v>
      </c>
      <c r="G67" s="27">
        <v>-1400</v>
      </c>
      <c r="H67" s="27">
        <v>0</v>
      </c>
      <c r="I67" s="27">
        <v>180</v>
      </c>
      <c r="J67" s="27">
        <v>1047.31</v>
      </c>
      <c r="K67" s="34">
        <v>2.9228999999999998</v>
      </c>
      <c r="L67" s="34">
        <v>14.234400000000001</v>
      </c>
      <c r="M67" s="26">
        <f t="shared" si="2"/>
        <v>0.76196281621456874</v>
      </c>
      <c r="N67" s="27"/>
      <c r="O67" s="27">
        <f t="shared" si="3"/>
        <v>20.559015816262654</v>
      </c>
    </row>
    <row r="68" spans="1:15" x14ac:dyDescent="0.25">
      <c r="A68" s="37">
        <v>1860</v>
      </c>
      <c r="B68" s="27">
        <v>1723.52</v>
      </c>
      <c r="C68" s="27">
        <v>-395.63</v>
      </c>
      <c r="D68" s="27">
        <v>0</v>
      </c>
      <c r="E68" s="27">
        <v>2531</v>
      </c>
      <c r="F68" s="27">
        <v>1900.1</v>
      </c>
      <c r="G68" s="27">
        <v>-1400</v>
      </c>
      <c r="H68" s="27">
        <v>0</v>
      </c>
      <c r="I68" s="27">
        <v>180</v>
      </c>
      <c r="J68" s="27">
        <v>1019.77</v>
      </c>
      <c r="K68" s="34">
        <v>2.9639000000000002</v>
      </c>
      <c r="L68" s="34">
        <v>14.261900000000001</v>
      </c>
      <c r="M68" s="26">
        <f t="shared" si="2"/>
        <v>0.76196281621456874</v>
      </c>
      <c r="N68" s="27"/>
      <c r="O68" s="27">
        <f t="shared" si="3"/>
        <v>19.969496949891493</v>
      </c>
    </row>
    <row r="69" spans="1:15" x14ac:dyDescent="0.25">
      <c r="A69" s="37">
        <v>1890</v>
      </c>
      <c r="B69" s="27">
        <v>1739.27</v>
      </c>
      <c r="C69" s="27">
        <v>-421.16</v>
      </c>
      <c r="D69" s="27">
        <v>0</v>
      </c>
      <c r="E69" s="27">
        <v>2531</v>
      </c>
      <c r="F69" s="27">
        <v>1900.1</v>
      </c>
      <c r="G69" s="27">
        <v>-1400</v>
      </c>
      <c r="H69" s="27">
        <v>0</v>
      </c>
      <c r="I69" s="27">
        <v>180</v>
      </c>
      <c r="J69" s="27">
        <v>991.96</v>
      </c>
      <c r="K69" s="34">
        <v>3.0038</v>
      </c>
      <c r="L69" s="34">
        <v>14.286899999999999</v>
      </c>
      <c r="M69" s="26">
        <f t="shared" ref="M69:M104" si="4">((ref_diam+offset_diam)/2)/(12*3.281)</f>
        <v>0.76196281621456874</v>
      </c>
      <c r="N69" s="27"/>
      <c r="O69" s="27">
        <f t="shared" ref="O69:O102" si="5">(J69-M69-surface_margin)/(scaling_factor*(SQRT(K69^2+L69^2+sigma_pa^2)))</f>
        <v>19.380973847182144</v>
      </c>
    </row>
    <row r="70" spans="1:15" x14ac:dyDescent="0.25">
      <c r="A70" s="37">
        <v>1920</v>
      </c>
      <c r="B70" s="27">
        <v>1754.12</v>
      </c>
      <c r="C70" s="27">
        <v>-447.23</v>
      </c>
      <c r="D70" s="27">
        <v>0</v>
      </c>
      <c r="E70" s="27">
        <v>2531</v>
      </c>
      <c r="F70" s="27">
        <v>1900.1</v>
      </c>
      <c r="G70" s="27">
        <v>-1400</v>
      </c>
      <c r="H70" s="27">
        <v>0</v>
      </c>
      <c r="I70" s="27">
        <v>180</v>
      </c>
      <c r="J70" s="27">
        <v>963.89</v>
      </c>
      <c r="K70" s="34">
        <v>3.0424000000000002</v>
      </c>
      <c r="L70" s="34">
        <v>14.3095</v>
      </c>
      <c r="M70" s="26">
        <f t="shared" si="4"/>
        <v>0.76196281621456874</v>
      </c>
      <c r="N70" s="27"/>
      <c r="O70" s="27">
        <f t="shared" si="5"/>
        <v>18.7932563642694</v>
      </c>
    </row>
    <row r="71" spans="1:15" x14ac:dyDescent="0.25">
      <c r="A71" s="37">
        <v>1950</v>
      </c>
      <c r="B71" s="27">
        <v>1768.05</v>
      </c>
      <c r="C71" s="27">
        <v>-473.79</v>
      </c>
      <c r="D71" s="27">
        <v>0</v>
      </c>
      <c r="E71" s="27">
        <v>2531</v>
      </c>
      <c r="F71" s="27">
        <v>1900.1</v>
      </c>
      <c r="G71" s="27">
        <v>-1400</v>
      </c>
      <c r="H71" s="27">
        <v>0</v>
      </c>
      <c r="I71" s="27">
        <v>180</v>
      </c>
      <c r="J71" s="27">
        <v>935.57</v>
      </c>
      <c r="K71" s="34">
        <v>3.0796999999999999</v>
      </c>
      <c r="L71" s="34">
        <v>14.329800000000001</v>
      </c>
      <c r="M71" s="26">
        <f t="shared" si="4"/>
        <v>0.76196281621456874</v>
      </c>
      <c r="N71" s="27"/>
      <c r="O71" s="27">
        <f t="shared" si="5"/>
        <v>18.206115115197097</v>
      </c>
    </row>
    <row r="72" spans="1:15" x14ac:dyDescent="0.25">
      <c r="A72" s="37">
        <v>1980</v>
      </c>
      <c r="B72" s="27">
        <v>1781.04</v>
      </c>
      <c r="C72" s="27">
        <v>-500.83</v>
      </c>
      <c r="D72" s="27">
        <v>0</v>
      </c>
      <c r="E72" s="27">
        <v>2531</v>
      </c>
      <c r="F72" s="27">
        <v>1900.1</v>
      </c>
      <c r="G72" s="27">
        <v>-1400</v>
      </c>
      <c r="H72" s="27">
        <v>0</v>
      </c>
      <c r="I72" s="27">
        <v>180</v>
      </c>
      <c r="J72" s="27">
        <v>907.02</v>
      </c>
      <c r="K72" s="34">
        <v>3.1156000000000001</v>
      </c>
      <c r="L72" s="34">
        <v>14.347799999999999</v>
      </c>
      <c r="M72" s="26">
        <f t="shared" si="4"/>
        <v>0.76196281621456874</v>
      </c>
      <c r="N72" s="27"/>
      <c r="O72" s="27">
        <f t="shared" si="5"/>
        <v>17.619674784022209</v>
      </c>
    </row>
    <row r="73" spans="1:15" x14ac:dyDescent="0.25">
      <c r="A73" s="37">
        <v>2010</v>
      </c>
      <c r="B73" s="27">
        <v>1793.09</v>
      </c>
      <c r="C73" s="27">
        <v>-528.30999999999995</v>
      </c>
      <c r="D73" s="27">
        <v>0</v>
      </c>
      <c r="E73" s="27">
        <v>2531</v>
      </c>
      <c r="F73" s="27">
        <v>1900.1</v>
      </c>
      <c r="G73" s="27">
        <v>-1400</v>
      </c>
      <c r="H73" s="27">
        <v>0</v>
      </c>
      <c r="I73" s="27">
        <v>180</v>
      </c>
      <c r="J73" s="27">
        <v>878.24</v>
      </c>
      <c r="K73" s="34">
        <v>3.1497000000000002</v>
      </c>
      <c r="L73" s="34">
        <v>14.363799999999999</v>
      </c>
      <c r="M73" s="26">
        <f t="shared" si="4"/>
        <v>0.76196281621456874</v>
      </c>
      <c r="N73" s="27"/>
      <c r="O73" s="27">
        <f t="shared" si="5"/>
        <v>17.033403173378598</v>
      </c>
    </row>
    <row r="74" spans="1:15" x14ac:dyDescent="0.25">
      <c r="A74" s="37">
        <v>2040</v>
      </c>
      <c r="B74" s="27">
        <v>1804.16</v>
      </c>
      <c r="C74" s="27">
        <v>-556.19000000000005</v>
      </c>
      <c r="D74" s="27">
        <v>0</v>
      </c>
      <c r="E74" s="27">
        <v>2531</v>
      </c>
      <c r="F74" s="27">
        <v>1900.1</v>
      </c>
      <c r="G74" s="27">
        <v>-1400</v>
      </c>
      <c r="H74" s="27">
        <v>0</v>
      </c>
      <c r="I74" s="27">
        <v>180</v>
      </c>
      <c r="J74" s="27">
        <v>849.25</v>
      </c>
      <c r="K74" s="34">
        <v>3.1821000000000002</v>
      </c>
      <c r="L74" s="34">
        <v>14.377700000000001</v>
      </c>
      <c r="M74" s="26">
        <f t="shared" si="4"/>
        <v>0.76196281621456874</v>
      </c>
      <c r="N74" s="27"/>
      <c r="O74" s="27">
        <f t="shared" si="5"/>
        <v>16.447510430996459</v>
      </c>
    </row>
    <row r="75" spans="1:15" x14ac:dyDescent="0.25">
      <c r="A75" s="37">
        <v>2070</v>
      </c>
      <c r="B75" s="27">
        <v>1814.26</v>
      </c>
      <c r="C75" s="27">
        <v>-584.42999999999995</v>
      </c>
      <c r="D75" s="27">
        <v>0</v>
      </c>
      <c r="E75" s="27">
        <v>2531</v>
      </c>
      <c r="F75" s="27">
        <v>1900.1</v>
      </c>
      <c r="G75" s="27">
        <v>-1400</v>
      </c>
      <c r="H75" s="27">
        <v>0</v>
      </c>
      <c r="I75" s="27">
        <v>180</v>
      </c>
      <c r="J75" s="27">
        <v>820.07</v>
      </c>
      <c r="K75" s="34">
        <v>3.2124999999999999</v>
      </c>
      <c r="L75" s="34">
        <v>14.389699999999999</v>
      </c>
      <c r="M75" s="26">
        <f t="shared" si="4"/>
        <v>0.76196281621456874</v>
      </c>
      <c r="N75" s="27"/>
      <c r="O75" s="27">
        <f t="shared" si="5"/>
        <v>15.86196999422771</v>
      </c>
    </row>
    <row r="76" spans="1:15" x14ac:dyDescent="0.25">
      <c r="A76" s="37">
        <v>2100</v>
      </c>
      <c r="B76" s="27">
        <v>1823.37</v>
      </c>
      <c r="C76" s="27">
        <v>-613.02</v>
      </c>
      <c r="D76" s="27">
        <v>0</v>
      </c>
      <c r="E76" s="27">
        <v>2531</v>
      </c>
      <c r="F76" s="27">
        <v>1900.1</v>
      </c>
      <c r="G76" s="27">
        <v>-1400</v>
      </c>
      <c r="H76" s="27">
        <v>0</v>
      </c>
      <c r="I76" s="27">
        <v>180</v>
      </c>
      <c r="J76" s="27">
        <v>790.72</v>
      </c>
      <c r="K76" s="34">
        <v>3.2406000000000001</v>
      </c>
      <c r="L76" s="34">
        <v>14.399900000000001</v>
      </c>
      <c r="M76" s="26">
        <f t="shared" si="4"/>
        <v>0.76196281621456874</v>
      </c>
      <c r="N76" s="27"/>
      <c r="O76" s="27">
        <f t="shared" si="5"/>
        <v>15.276878065819806</v>
      </c>
    </row>
    <row r="77" spans="1:15" x14ac:dyDescent="0.25">
      <c r="A77" s="37">
        <v>2130</v>
      </c>
      <c r="B77" s="27">
        <v>1831.47</v>
      </c>
      <c r="C77" s="27">
        <v>-641.9</v>
      </c>
      <c r="D77" s="27">
        <v>0</v>
      </c>
      <c r="E77" s="27">
        <v>2531</v>
      </c>
      <c r="F77" s="27">
        <v>1900.1</v>
      </c>
      <c r="G77" s="27">
        <v>-1400</v>
      </c>
      <c r="H77" s="27">
        <v>0</v>
      </c>
      <c r="I77" s="27">
        <v>180</v>
      </c>
      <c r="J77" s="27">
        <v>761.2</v>
      </c>
      <c r="K77" s="34">
        <v>3.2664</v>
      </c>
      <c r="L77" s="34">
        <v>14.4084</v>
      </c>
      <c r="M77" s="26">
        <f t="shared" si="4"/>
        <v>0.76196281621456874</v>
      </c>
      <c r="N77" s="27"/>
      <c r="O77" s="27">
        <f t="shared" si="5"/>
        <v>14.691883429867172</v>
      </c>
    </row>
    <row r="78" spans="1:15" x14ac:dyDescent="0.25">
      <c r="A78" s="37">
        <v>2160</v>
      </c>
      <c r="B78" s="27">
        <v>1838.56</v>
      </c>
      <c r="C78" s="27">
        <v>-671.05</v>
      </c>
      <c r="D78" s="27">
        <v>0</v>
      </c>
      <c r="E78" s="27">
        <v>2531</v>
      </c>
      <c r="F78" s="27">
        <v>1900.1</v>
      </c>
      <c r="G78" s="27">
        <v>-1400</v>
      </c>
      <c r="H78" s="27">
        <v>0</v>
      </c>
      <c r="I78" s="27">
        <v>180</v>
      </c>
      <c r="J78" s="27">
        <v>731.54</v>
      </c>
      <c r="K78" s="34">
        <v>3.2894000000000001</v>
      </c>
      <c r="L78" s="34">
        <v>14.4154</v>
      </c>
      <c r="M78" s="26">
        <f t="shared" si="4"/>
        <v>0.76196281621456874</v>
      </c>
      <c r="N78" s="27"/>
      <c r="O78" s="27">
        <f t="shared" si="5"/>
        <v>14.107242141674542</v>
      </c>
    </row>
    <row r="79" spans="1:15" x14ac:dyDescent="0.25">
      <c r="A79" s="37">
        <v>2190</v>
      </c>
      <c r="B79" s="27">
        <v>1844.63</v>
      </c>
      <c r="C79" s="27">
        <v>-700.43</v>
      </c>
      <c r="D79" s="27">
        <v>0</v>
      </c>
      <c r="E79" s="27">
        <v>2531</v>
      </c>
      <c r="F79" s="27">
        <v>1900.1</v>
      </c>
      <c r="G79" s="27">
        <v>-1400</v>
      </c>
      <c r="H79" s="27">
        <v>0</v>
      </c>
      <c r="I79" s="27">
        <v>180</v>
      </c>
      <c r="J79" s="27">
        <v>701.77</v>
      </c>
      <c r="K79" s="34">
        <v>3.3094999999999999</v>
      </c>
      <c r="L79" s="34">
        <v>14.4208</v>
      </c>
      <c r="M79" s="26">
        <f t="shared" si="4"/>
        <v>0.76196281621456874</v>
      </c>
      <c r="N79" s="27"/>
      <c r="O79" s="27">
        <f t="shared" si="5"/>
        <v>13.523408489924364</v>
      </c>
    </row>
    <row r="80" spans="1:15" x14ac:dyDescent="0.25">
      <c r="A80" s="37">
        <v>2220</v>
      </c>
      <c r="B80" s="27">
        <v>1849.66</v>
      </c>
      <c r="C80" s="27">
        <v>-730</v>
      </c>
      <c r="D80" s="27">
        <v>0</v>
      </c>
      <c r="E80" s="27">
        <v>2531</v>
      </c>
      <c r="F80" s="27">
        <v>1900.1</v>
      </c>
      <c r="G80" s="27">
        <v>-1400</v>
      </c>
      <c r="H80" s="27">
        <v>0</v>
      </c>
      <c r="I80" s="27">
        <v>180</v>
      </c>
      <c r="J80" s="27">
        <v>671.9</v>
      </c>
      <c r="K80" s="34">
        <v>3.3262</v>
      </c>
      <c r="L80" s="34">
        <v>14.424799999999999</v>
      </c>
      <c r="M80" s="26">
        <f t="shared" si="4"/>
        <v>0.76196281621456874</v>
      </c>
      <c r="N80" s="27"/>
      <c r="O80" s="27">
        <f t="shared" si="5"/>
        <v>12.940252298533952</v>
      </c>
    </row>
    <row r="81" spans="1:15" x14ac:dyDescent="0.25">
      <c r="A81" s="37">
        <v>2250</v>
      </c>
      <c r="B81" s="27">
        <v>1853.67</v>
      </c>
      <c r="C81" s="27">
        <v>-759.73</v>
      </c>
      <c r="D81" s="27">
        <v>0</v>
      </c>
      <c r="E81" s="27">
        <v>2531</v>
      </c>
      <c r="F81" s="27">
        <v>1900.1</v>
      </c>
      <c r="G81" s="27">
        <v>-1400</v>
      </c>
      <c r="H81" s="27">
        <v>0</v>
      </c>
      <c r="I81" s="27">
        <v>180</v>
      </c>
      <c r="J81" s="27">
        <v>641.95000000000005</v>
      </c>
      <c r="K81" s="34">
        <v>3.3391999999999999</v>
      </c>
      <c r="L81" s="34">
        <v>14.4275</v>
      </c>
      <c r="M81" s="26">
        <f t="shared" si="4"/>
        <v>0.76196281621456874</v>
      </c>
      <c r="N81" s="27"/>
      <c r="O81" s="27">
        <f t="shared" si="5"/>
        <v>12.357892703132912</v>
      </c>
    </row>
    <row r="82" spans="1:15" x14ac:dyDescent="0.25">
      <c r="A82" s="37">
        <v>2280</v>
      </c>
      <c r="B82" s="27">
        <v>1856.72</v>
      </c>
      <c r="C82" s="27">
        <v>-789.57</v>
      </c>
      <c r="D82" s="27">
        <v>0</v>
      </c>
      <c r="E82" s="27">
        <v>2531</v>
      </c>
      <c r="F82" s="27">
        <v>1900.1</v>
      </c>
      <c r="G82" s="27">
        <v>-1400</v>
      </c>
      <c r="H82" s="27">
        <v>0</v>
      </c>
      <c r="I82" s="27">
        <v>180</v>
      </c>
      <c r="J82" s="27">
        <v>611.97</v>
      </c>
      <c r="K82" s="34">
        <v>3.3485</v>
      </c>
      <c r="L82" s="34">
        <v>14.428800000000001</v>
      </c>
      <c r="M82" s="26">
        <f t="shared" si="4"/>
        <v>0.76196281621456874</v>
      </c>
      <c r="N82" s="27"/>
      <c r="O82" s="27">
        <f t="shared" si="5"/>
        <v>11.777130841153314</v>
      </c>
    </row>
    <row r="83" spans="1:15" x14ac:dyDescent="0.25">
      <c r="A83" s="37">
        <v>2310</v>
      </c>
      <c r="B83" s="27">
        <v>1859.33</v>
      </c>
      <c r="C83" s="27">
        <v>-819.46</v>
      </c>
      <c r="D83" s="27">
        <v>0</v>
      </c>
      <c r="E83" s="27">
        <v>2531</v>
      </c>
      <c r="F83" s="27">
        <v>1900.1</v>
      </c>
      <c r="G83" s="27">
        <v>-1400</v>
      </c>
      <c r="H83" s="27">
        <v>0</v>
      </c>
      <c r="I83" s="27">
        <v>180</v>
      </c>
      <c r="J83" s="27">
        <v>581.97</v>
      </c>
      <c r="K83" s="34">
        <v>3.3561000000000001</v>
      </c>
      <c r="L83" s="34">
        <v>14.429600000000001</v>
      </c>
      <c r="M83" s="26">
        <f t="shared" si="4"/>
        <v>0.76196281621456874</v>
      </c>
      <c r="N83" s="27"/>
      <c r="O83" s="27">
        <f t="shared" si="5"/>
        <v>11.196901601076821</v>
      </c>
    </row>
    <row r="84" spans="1:15" x14ac:dyDescent="0.25">
      <c r="A84" s="37">
        <v>2340</v>
      </c>
      <c r="B84" s="27">
        <v>1861.95</v>
      </c>
      <c r="C84" s="27">
        <v>-849.34</v>
      </c>
      <c r="D84" s="27">
        <v>0</v>
      </c>
      <c r="E84" s="27">
        <v>2531</v>
      </c>
      <c r="F84" s="27">
        <v>1900.1</v>
      </c>
      <c r="G84" s="27">
        <v>-1400</v>
      </c>
      <c r="H84" s="27">
        <v>0</v>
      </c>
      <c r="I84" s="27">
        <v>180</v>
      </c>
      <c r="J84" s="27">
        <v>551.98</v>
      </c>
      <c r="K84" s="34">
        <v>3.3641000000000001</v>
      </c>
      <c r="L84" s="34">
        <v>14.430400000000001</v>
      </c>
      <c r="M84" s="26">
        <f t="shared" si="4"/>
        <v>0.76196281621456874</v>
      </c>
      <c r="N84" s="27"/>
      <c r="O84" s="27">
        <f t="shared" si="5"/>
        <v>10.616993067467979</v>
      </c>
    </row>
    <row r="85" spans="1:15" x14ac:dyDescent="0.25">
      <c r="A85" s="37">
        <v>2370</v>
      </c>
      <c r="B85" s="27">
        <v>1864.56</v>
      </c>
      <c r="C85" s="27">
        <v>-879.23</v>
      </c>
      <c r="D85" s="27">
        <v>0</v>
      </c>
      <c r="E85" s="27">
        <v>2531</v>
      </c>
      <c r="F85" s="27">
        <v>1900.1</v>
      </c>
      <c r="G85" s="27">
        <v>-1400</v>
      </c>
      <c r="H85" s="27">
        <v>0</v>
      </c>
      <c r="I85" s="27">
        <v>180</v>
      </c>
      <c r="J85" s="27">
        <v>521.98</v>
      </c>
      <c r="K85" s="34">
        <v>3.3725000000000001</v>
      </c>
      <c r="L85" s="34">
        <v>14.4314</v>
      </c>
      <c r="M85" s="26">
        <f t="shared" si="4"/>
        <v>0.76196281621456874</v>
      </c>
      <c r="N85" s="27"/>
      <c r="O85" s="27">
        <f t="shared" si="5"/>
        <v>10.036898622210543</v>
      </c>
    </row>
    <row r="86" spans="1:15" x14ac:dyDescent="0.25">
      <c r="A86" s="37">
        <v>2400</v>
      </c>
      <c r="B86" s="27">
        <v>1867.18</v>
      </c>
      <c r="C86" s="27">
        <v>-909.12</v>
      </c>
      <c r="D86" s="27">
        <v>0</v>
      </c>
      <c r="E86" s="27">
        <v>2531</v>
      </c>
      <c r="F86" s="27">
        <v>1900.1</v>
      </c>
      <c r="G86" s="27">
        <v>-1400</v>
      </c>
      <c r="H86" s="27">
        <v>0</v>
      </c>
      <c r="I86" s="27">
        <v>180</v>
      </c>
      <c r="J86" s="27">
        <v>491.99</v>
      </c>
      <c r="K86" s="34">
        <v>3.3814000000000002</v>
      </c>
      <c r="L86" s="34">
        <v>14.432399999999999</v>
      </c>
      <c r="M86" s="26">
        <f t="shared" si="4"/>
        <v>0.76196281621456874</v>
      </c>
      <c r="N86" s="27"/>
      <c r="O86" s="27">
        <f t="shared" si="5"/>
        <v>9.4571468199093598</v>
      </c>
    </row>
    <row r="87" spans="1:15" x14ac:dyDescent="0.25">
      <c r="A87" s="37">
        <v>2430</v>
      </c>
      <c r="B87" s="27">
        <v>1869.79</v>
      </c>
      <c r="C87" s="27">
        <v>-939</v>
      </c>
      <c r="D87" s="27">
        <v>0</v>
      </c>
      <c r="E87" s="27">
        <v>2531</v>
      </c>
      <c r="F87" s="27">
        <v>1900.1</v>
      </c>
      <c r="G87" s="27">
        <v>-1400</v>
      </c>
      <c r="H87" s="27">
        <v>0</v>
      </c>
      <c r="I87" s="27">
        <v>180</v>
      </c>
      <c r="J87" s="27">
        <v>461.99</v>
      </c>
      <c r="K87" s="34">
        <v>3.3908</v>
      </c>
      <c r="L87" s="34">
        <v>14.4335</v>
      </c>
      <c r="M87" s="26">
        <f t="shared" si="4"/>
        <v>0.76196281621456874</v>
      </c>
      <c r="N87" s="27"/>
      <c r="O87" s="27">
        <f t="shared" si="5"/>
        <v>8.8773074034744486</v>
      </c>
    </row>
    <row r="88" spans="1:15" x14ac:dyDescent="0.25">
      <c r="A88" s="37">
        <v>2460</v>
      </c>
      <c r="B88" s="27">
        <v>1872.41</v>
      </c>
      <c r="C88" s="27">
        <v>-968.89</v>
      </c>
      <c r="D88" s="27">
        <v>0</v>
      </c>
      <c r="E88" s="27">
        <v>2531</v>
      </c>
      <c r="F88" s="27">
        <v>1900.1</v>
      </c>
      <c r="G88" s="27">
        <v>-1400</v>
      </c>
      <c r="H88" s="27">
        <v>0</v>
      </c>
      <c r="I88" s="27">
        <v>180</v>
      </c>
      <c r="J88" s="27">
        <v>432</v>
      </c>
      <c r="K88" s="34">
        <v>3.4007999999999998</v>
      </c>
      <c r="L88" s="34">
        <v>14.434799999999999</v>
      </c>
      <c r="M88" s="26">
        <f t="shared" si="4"/>
        <v>0.76196281621456874</v>
      </c>
      <c r="N88" s="27"/>
      <c r="O88" s="27">
        <f t="shared" si="5"/>
        <v>8.2977232178783531</v>
      </c>
    </row>
    <row r="89" spans="1:15" x14ac:dyDescent="0.25">
      <c r="A89" s="37">
        <v>2490</v>
      </c>
      <c r="B89" s="27">
        <v>1875.02</v>
      </c>
      <c r="C89" s="27">
        <v>-998.77</v>
      </c>
      <c r="D89" s="27">
        <v>0</v>
      </c>
      <c r="E89" s="27">
        <v>2531</v>
      </c>
      <c r="F89" s="27">
        <v>1900.1</v>
      </c>
      <c r="G89" s="27">
        <v>-1400</v>
      </c>
      <c r="H89" s="27">
        <v>0</v>
      </c>
      <c r="I89" s="27">
        <v>180</v>
      </c>
      <c r="J89" s="27">
        <v>402.01</v>
      </c>
      <c r="K89" s="34">
        <v>3.4116</v>
      </c>
      <c r="L89" s="34">
        <v>14.436199999999999</v>
      </c>
      <c r="M89" s="26">
        <f t="shared" si="4"/>
        <v>0.76196281621456874</v>
      </c>
      <c r="N89" s="27"/>
      <c r="O89" s="27">
        <f t="shared" si="5"/>
        <v>7.718267248148206</v>
      </c>
    </row>
    <row r="90" spans="1:15" x14ac:dyDescent="0.25">
      <c r="A90" s="37">
        <v>2520</v>
      </c>
      <c r="B90" s="27">
        <v>1877.64</v>
      </c>
      <c r="C90" s="27">
        <v>-1028.6600000000001</v>
      </c>
      <c r="D90" s="27">
        <v>0</v>
      </c>
      <c r="E90" s="27">
        <v>2531</v>
      </c>
      <c r="F90" s="27">
        <v>1900.1</v>
      </c>
      <c r="G90" s="27">
        <v>-1400</v>
      </c>
      <c r="H90" s="27">
        <v>0</v>
      </c>
      <c r="I90" s="27">
        <v>180</v>
      </c>
      <c r="J90" s="27">
        <v>372.02</v>
      </c>
      <c r="K90" s="34">
        <v>3.4232</v>
      </c>
      <c r="L90" s="34">
        <v>14.437799999999999</v>
      </c>
      <c r="M90" s="26">
        <f t="shared" si="4"/>
        <v>0.76196281621456874</v>
      </c>
      <c r="N90" s="27"/>
      <c r="O90" s="27">
        <f t="shared" si="5"/>
        <v>7.1389255075340445</v>
      </c>
    </row>
    <row r="91" spans="1:15" x14ac:dyDescent="0.25">
      <c r="A91" s="37">
        <v>2550</v>
      </c>
      <c r="B91" s="27">
        <v>1880.25</v>
      </c>
      <c r="C91" s="27">
        <v>-1058.55</v>
      </c>
      <c r="D91" s="27">
        <v>0</v>
      </c>
      <c r="E91" s="27">
        <v>2531</v>
      </c>
      <c r="F91" s="27">
        <v>1900.1</v>
      </c>
      <c r="G91" s="27">
        <v>-1400</v>
      </c>
      <c r="H91" s="27">
        <v>0</v>
      </c>
      <c r="I91" s="27">
        <v>180</v>
      </c>
      <c r="J91" s="27">
        <v>342.03</v>
      </c>
      <c r="K91" s="34">
        <v>3.4359000000000002</v>
      </c>
      <c r="L91" s="34">
        <v>14.4396</v>
      </c>
      <c r="M91" s="26">
        <f t="shared" si="4"/>
        <v>0.76196281621456874</v>
      </c>
      <c r="N91" s="27"/>
      <c r="O91" s="27">
        <f t="shared" si="5"/>
        <v>6.5597116973190275</v>
      </c>
    </row>
    <row r="92" spans="1:15" x14ac:dyDescent="0.25">
      <c r="A92" s="37">
        <v>2580</v>
      </c>
      <c r="B92" s="27">
        <v>1882.87</v>
      </c>
      <c r="C92" s="27">
        <v>-1088.43</v>
      </c>
      <c r="D92" s="27">
        <v>0</v>
      </c>
      <c r="E92" s="27">
        <v>2531</v>
      </c>
      <c r="F92" s="27">
        <v>1900.1</v>
      </c>
      <c r="G92" s="27">
        <v>-1400</v>
      </c>
      <c r="H92" s="27">
        <v>0</v>
      </c>
      <c r="I92" s="27">
        <v>180</v>
      </c>
      <c r="J92" s="27">
        <v>312.05</v>
      </c>
      <c r="K92" s="34">
        <v>3.45</v>
      </c>
      <c r="L92" s="34">
        <v>14.441599999999999</v>
      </c>
      <c r="M92" s="26">
        <f t="shared" si="4"/>
        <v>0.76196281621456874</v>
      </c>
      <c r="N92" s="27"/>
      <c r="O92" s="27">
        <f t="shared" si="5"/>
        <v>5.9808424241134484</v>
      </c>
    </row>
    <row r="93" spans="1:15" x14ac:dyDescent="0.25">
      <c r="A93" s="37">
        <v>2610</v>
      </c>
      <c r="B93" s="27">
        <v>1885.48</v>
      </c>
      <c r="C93" s="27">
        <v>-1118.32</v>
      </c>
      <c r="D93" s="27">
        <v>0</v>
      </c>
      <c r="E93" s="27">
        <v>2531</v>
      </c>
      <c r="F93" s="27">
        <v>1900.1</v>
      </c>
      <c r="G93" s="27">
        <v>-1400</v>
      </c>
      <c r="H93" s="27">
        <v>0</v>
      </c>
      <c r="I93" s="27">
        <v>180</v>
      </c>
      <c r="J93" s="27">
        <v>282.06</v>
      </c>
      <c r="K93" s="34">
        <v>3.4657</v>
      </c>
      <c r="L93" s="34">
        <v>14.444000000000001</v>
      </c>
      <c r="M93" s="26">
        <f t="shared" si="4"/>
        <v>0.76196281621456874</v>
      </c>
      <c r="N93" s="27"/>
      <c r="O93" s="27">
        <f t="shared" si="5"/>
        <v>5.4019057862807864</v>
      </c>
    </row>
    <row r="94" spans="1:15" x14ac:dyDescent="0.25">
      <c r="A94" s="37">
        <v>2640</v>
      </c>
      <c r="B94" s="27">
        <v>1888.09</v>
      </c>
      <c r="C94" s="27">
        <v>-1148.2</v>
      </c>
      <c r="D94" s="27">
        <v>0</v>
      </c>
      <c r="E94" s="27">
        <v>2531</v>
      </c>
      <c r="F94" s="27">
        <v>1900.1</v>
      </c>
      <c r="G94" s="27">
        <v>-1400</v>
      </c>
      <c r="H94" s="27">
        <v>0</v>
      </c>
      <c r="I94" s="27">
        <v>180</v>
      </c>
      <c r="J94" s="27">
        <v>252.08</v>
      </c>
      <c r="K94" s="34">
        <v>3.4836999999999998</v>
      </c>
      <c r="L94" s="34">
        <v>14.4467</v>
      </c>
      <c r="M94" s="26">
        <f t="shared" si="4"/>
        <v>0.76196281621456874</v>
      </c>
      <c r="N94" s="27"/>
      <c r="O94" s="27">
        <f t="shared" si="5"/>
        <v>4.8233534481302094</v>
      </c>
    </row>
    <row r="95" spans="1:15" x14ac:dyDescent="0.25">
      <c r="A95" s="37">
        <v>2670</v>
      </c>
      <c r="B95" s="27">
        <v>1890.71</v>
      </c>
      <c r="C95" s="27">
        <v>-1178.0899999999999</v>
      </c>
      <c r="D95" s="27">
        <v>0</v>
      </c>
      <c r="E95" s="27">
        <v>2531</v>
      </c>
      <c r="F95" s="27">
        <v>1900.1</v>
      </c>
      <c r="G95" s="27">
        <v>-1400</v>
      </c>
      <c r="H95" s="27">
        <v>0</v>
      </c>
      <c r="I95" s="27">
        <v>180</v>
      </c>
      <c r="J95" s="27">
        <v>222.11</v>
      </c>
      <c r="K95" s="34">
        <v>3.5047999999999999</v>
      </c>
      <c r="L95" s="34">
        <v>14.4497</v>
      </c>
      <c r="M95" s="26">
        <f t="shared" si="4"/>
        <v>0.76196281621456874</v>
      </c>
      <c r="N95" s="27"/>
      <c r="O95" s="27">
        <f t="shared" si="5"/>
        <v>4.24522756283032</v>
      </c>
    </row>
    <row r="96" spans="1:15" x14ac:dyDescent="0.25">
      <c r="A96" s="37">
        <v>2700</v>
      </c>
      <c r="B96" s="27">
        <v>1893.32</v>
      </c>
      <c r="C96" s="27">
        <v>-1207.97</v>
      </c>
      <c r="D96" s="27">
        <v>0</v>
      </c>
      <c r="E96" s="27">
        <v>2531</v>
      </c>
      <c r="F96" s="27">
        <v>1900.1</v>
      </c>
      <c r="G96" s="27">
        <v>-1400</v>
      </c>
      <c r="H96" s="27">
        <v>0</v>
      </c>
      <c r="I96" s="27">
        <v>180</v>
      </c>
      <c r="J96" s="27">
        <v>192.15</v>
      </c>
      <c r="K96" s="34">
        <v>3.5304000000000002</v>
      </c>
      <c r="L96" s="34">
        <v>14.453099999999999</v>
      </c>
      <c r="M96" s="26">
        <f t="shared" si="4"/>
        <v>0.76196281621456874</v>
      </c>
      <c r="N96" s="27"/>
      <c r="O96" s="27">
        <f t="shared" si="5"/>
        <v>3.6675400949662076</v>
      </c>
    </row>
    <row r="97" spans="1:15" x14ac:dyDescent="0.25">
      <c r="A97" s="37">
        <v>2730</v>
      </c>
      <c r="B97" s="27">
        <v>1895.94</v>
      </c>
      <c r="C97" s="27">
        <v>-1237.8599999999999</v>
      </c>
      <c r="D97" s="27">
        <v>0</v>
      </c>
      <c r="E97" s="27">
        <v>2531</v>
      </c>
      <c r="F97" s="27">
        <v>1900.1</v>
      </c>
      <c r="G97" s="27">
        <v>-1400</v>
      </c>
      <c r="H97" s="27">
        <v>0</v>
      </c>
      <c r="I97" s="27">
        <v>180</v>
      </c>
      <c r="J97" s="27">
        <v>162.19</v>
      </c>
      <c r="K97" s="34">
        <v>3.5630999999999999</v>
      </c>
      <c r="L97" s="34">
        <v>14.456799999999999</v>
      </c>
      <c r="M97" s="26">
        <f t="shared" si="4"/>
        <v>0.76196281621456874</v>
      </c>
      <c r="N97" s="27"/>
      <c r="O97" s="27">
        <f t="shared" si="5"/>
        <v>3.0901576492357608</v>
      </c>
    </row>
    <row r="98" spans="1:15" x14ac:dyDescent="0.25">
      <c r="A98" s="37">
        <v>2760</v>
      </c>
      <c r="B98" s="27">
        <v>1898.55</v>
      </c>
      <c r="C98" s="27">
        <v>-1267.75</v>
      </c>
      <c r="D98" s="27">
        <v>0</v>
      </c>
      <c r="E98" s="27">
        <v>2531</v>
      </c>
      <c r="F98" s="27">
        <v>1900.1</v>
      </c>
      <c r="G98" s="27">
        <v>-1400</v>
      </c>
      <c r="H98" s="27">
        <v>0</v>
      </c>
      <c r="I98" s="27">
        <v>180</v>
      </c>
      <c r="J98" s="27">
        <v>132.26</v>
      </c>
      <c r="K98" s="34">
        <v>3.6074999999999999</v>
      </c>
      <c r="L98" s="34">
        <v>14.4598</v>
      </c>
      <c r="M98" s="26">
        <f t="shared" si="4"/>
        <v>0.76196281621456874</v>
      </c>
      <c r="N98" s="27"/>
      <c r="O98" s="27">
        <f t="shared" si="5"/>
        <v>2.513858631571475</v>
      </c>
    </row>
    <row r="99" spans="1:15" x14ac:dyDescent="0.25">
      <c r="A99" s="37">
        <v>2790</v>
      </c>
      <c r="B99" s="27">
        <v>1900.91</v>
      </c>
      <c r="C99" s="27">
        <v>-1297.6500000000001</v>
      </c>
      <c r="D99" s="27">
        <v>0</v>
      </c>
      <c r="E99" s="27">
        <v>2531</v>
      </c>
      <c r="F99" s="27">
        <v>1900.1</v>
      </c>
      <c r="G99" s="27">
        <v>-1400</v>
      </c>
      <c r="H99" s="27">
        <v>0</v>
      </c>
      <c r="I99" s="27">
        <v>180</v>
      </c>
      <c r="J99" s="27">
        <v>102.35</v>
      </c>
      <c r="K99" s="34">
        <v>3.6669999999999998</v>
      </c>
      <c r="L99" s="34">
        <v>14.4595</v>
      </c>
      <c r="M99" s="26">
        <f t="shared" si="4"/>
        <v>0.76196281621456874</v>
      </c>
      <c r="N99" s="27"/>
      <c r="O99" s="27">
        <f t="shared" si="5"/>
        <v>1.9389108053265947</v>
      </c>
    </row>
    <row r="100" spans="1:15" x14ac:dyDescent="0.25">
      <c r="A100" s="37">
        <v>2820</v>
      </c>
      <c r="B100" s="27">
        <v>1902.48</v>
      </c>
      <c r="C100" s="27">
        <v>-1327.61</v>
      </c>
      <c r="D100" s="27">
        <v>0</v>
      </c>
      <c r="E100" s="27">
        <v>2531</v>
      </c>
      <c r="F100" s="27">
        <v>1900.1</v>
      </c>
      <c r="G100" s="27">
        <v>-1400</v>
      </c>
      <c r="H100" s="27">
        <v>0</v>
      </c>
      <c r="I100" s="27">
        <v>180</v>
      </c>
      <c r="J100" s="27">
        <v>72.430000000000007</v>
      </c>
      <c r="K100" s="34">
        <v>3.7410999999999999</v>
      </c>
      <c r="L100" s="34">
        <v>14.451599999999999</v>
      </c>
      <c r="M100" s="26">
        <f t="shared" si="4"/>
        <v>0.76196281621456874</v>
      </c>
      <c r="N100" s="27"/>
      <c r="O100" s="27">
        <f t="shared" si="5"/>
        <v>1.3651840531551533</v>
      </c>
    </row>
    <row r="101" spans="1:15" x14ac:dyDescent="0.25">
      <c r="A101" s="37">
        <v>2850</v>
      </c>
      <c r="B101" s="27">
        <v>1903</v>
      </c>
      <c r="C101" s="27">
        <v>-1357.6</v>
      </c>
      <c r="D101" s="27">
        <v>0</v>
      </c>
      <c r="E101" s="27">
        <v>2531</v>
      </c>
      <c r="F101" s="27">
        <v>1900.1</v>
      </c>
      <c r="G101" s="27">
        <v>-1400</v>
      </c>
      <c r="H101" s="27">
        <v>0</v>
      </c>
      <c r="I101" s="27">
        <v>180</v>
      </c>
      <c r="J101" s="27">
        <v>42.49</v>
      </c>
      <c r="K101" s="34">
        <v>3.8437999999999999</v>
      </c>
      <c r="L101" s="34">
        <v>14.4259</v>
      </c>
      <c r="M101" s="26">
        <f t="shared" si="4"/>
        <v>0.76196281621456874</v>
      </c>
      <c r="N101" s="27"/>
      <c r="O101" s="27">
        <f t="shared" si="5"/>
        <v>0.79240275774032787</v>
      </c>
    </row>
    <row r="102" spans="1:15" x14ac:dyDescent="0.25">
      <c r="A102" s="37">
        <v>2880</v>
      </c>
      <c r="B102" s="27">
        <v>1903</v>
      </c>
      <c r="C102" s="27">
        <v>-1387.6</v>
      </c>
      <c r="D102" s="27">
        <v>0</v>
      </c>
      <c r="E102" s="27">
        <v>2531</v>
      </c>
      <c r="F102" s="27">
        <v>1900.1</v>
      </c>
      <c r="G102" s="27">
        <v>-1400</v>
      </c>
      <c r="H102" s="27">
        <v>0</v>
      </c>
      <c r="I102" s="27">
        <v>180</v>
      </c>
      <c r="J102" s="27">
        <v>12.73</v>
      </c>
      <c r="K102" s="34">
        <v>4.2859999999999996</v>
      </c>
      <c r="L102" s="34">
        <v>14.094200000000001</v>
      </c>
      <c r="M102" s="26">
        <f t="shared" si="4"/>
        <v>0.76196281621456874</v>
      </c>
      <c r="N102" s="27"/>
      <c r="O102" s="27">
        <f t="shared" si="5"/>
        <v>0.22616927517859861</v>
      </c>
    </row>
    <row r="103" spans="1:15" x14ac:dyDescent="0.25">
      <c r="A103" s="37">
        <v>2910</v>
      </c>
      <c r="B103" s="27">
        <v>1903</v>
      </c>
      <c r="C103" s="27">
        <v>-1417.6</v>
      </c>
      <c r="D103" s="27">
        <v>0</v>
      </c>
      <c r="E103" s="27">
        <v>2531</v>
      </c>
      <c r="F103" s="27">
        <v>1900.1</v>
      </c>
      <c r="G103" s="27">
        <v>-1400</v>
      </c>
      <c r="H103" s="27">
        <v>0</v>
      </c>
      <c r="I103" s="27">
        <v>360</v>
      </c>
      <c r="J103" s="27">
        <v>17.84</v>
      </c>
      <c r="K103" s="34">
        <v>3.2694000000000001</v>
      </c>
      <c r="L103" s="34">
        <v>14.2858</v>
      </c>
      <c r="M103" s="26">
        <f t="shared" si="4"/>
        <v>0.76196281621456874</v>
      </c>
      <c r="N103" s="27"/>
      <c r="O103" s="27">
        <f t="shared" ref="O103:O104" si="6">(J103-M103-surface_margin)/(scaling_factor*(SQRT(K103^2+L103^2+sigma_pa^2)))</f>
        <v>0.32691179573132745</v>
      </c>
    </row>
    <row r="104" spans="1:15" x14ac:dyDescent="0.25">
      <c r="A104" s="37">
        <v>2940</v>
      </c>
      <c r="B104" s="27">
        <v>1903</v>
      </c>
      <c r="C104" s="27">
        <v>-1447.6</v>
      </c>
      <c r="D104" s="27">
        <v>0</v>
      </c>
      <c r="E104" s="27">
        <v>2531</v>
      </c>
      <c r="F104" s="27">
        <v>1900.1</v>
      </c>
      <c r="G104" s="27">
        <v>-1400</v>
      </c>
      <c r="H104" s="27">
        <v>0</v>
      </c>
      <c r="I104" s="27">
        <v>360</v>
      </c>
      <c r="J104" s="27">
        <v>47.69</v>
      </c>
      <c r="K104" s="34">
        <v>3.5228000000000002</v>
      </c>
      <c r="L104" s="34">
        <v>14.4374</v>
      </c>
      <c r="M104" s="26">
        <f t="shared" si="4"/>
        <v>0.76196281621456874</v>
      </c>
      <c r="N104" s="27"/>
      <c r="O104" s="27">
        <f t="shared" si="6"/>
        <v>0.89595470727002113</v>
      </c>
    </row>
  </sheetData>
  <sheetProtection password="DD1B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7"/>
  <sheetViews>
    <sheetView workbookViewId="0">
      <selection activeCell="F19" sqref="F19"/>
    </sheetView>
  </sheetViews>
  <sheetFormatPr defaultRowHeight="15" x14ac:dyDescent="0.25"/>
  <cols>
    <col min="1" max="1" width="18.140625" customWidth="1"/>
  </cols>
  <sheetData>
    <row r="1" spans="1:11" x14ac:dyDescent="0.25">
      <c r="A1" t="s">
        <v>0</v>
      </c>
      <c r="B1" t="s">
        <v>70</v>
      </c>
    </row>
    <row r="3" spans="1:11" x14ac:dyDescent="0.25">
      <c r="A3" t="s">
        <v>1</v>
      </c>
      <c r="H3" t="s">
        <v>100</v>
      </c>
    </row>
    <row r="4" spans="1:11" x14ac:dyDescent="0.25">
      <c r="A4" t="s">
        <v>2</v>
      </c>
      <c r="B4" t="s">
        <v>3</v>
      </c>
      <c r="H4" t="s">
        <v>99</v>
      </c>
      <c r="I4">
        <v>0.3</v>
      </c>
      <c r="J4" t="s">
        <v>102</v>
      </c>
      <c r="K4" t="s">
        <v>101</v>
      </c>
    </row>
    <row r="5" spans="1:11" x14ac:dyDescent="0.25">
      <c r="A5" t="s">
        <v>4</v>
      </c>
      <c r="B5" t="s">
        <v>39</v>
      </c>
      <c r="H5" t="s">
        <v>103</v>
      </c>
      <c r="I5">
        <v>0.5</v>
      </c>
      <c r="J5" t="s">
        <v>102</v>
      </c>
      <c r="K5" t="s">
        <v>105</v>
      </c>
    </row>
    <row r="6" spans="1:11" x14ac:dyDescent="0.25">
      <c r="A6" t="s">
        <v>5</v>
      </c>
      <c r="B6">
        <v>0.99960000000000004</v>
      </c>
      <c r="H6" t="s">
        <v>104</v>
      </c>
      <c r="I6">
        <v>3.5</v>
      </c>
      <c r="K6" t="s">
        <v>106</v>
      </c>
    </row>
    <row r="7" spans="1:11" x14ac:dyDescent="0.25">
      <c r="A7" t="s">
        <v>6</v>
      </c>
      <c r="B7" t="s">
        <v>40</v>
      </c>
      <c r="H7" t="s">
        <v>96</v>
      </c>
      <c r="I7">
        <v>36</v>
      </c>
      <c r="J7" t="s">
        <v>97</v>
      </c>
      <c r="K7" t="s">
        <v>107</v>
      </c>
    </row>
    <row r="8" spans="1:11" x14ac:dyDescent="0.25">
      <c r="H8" t="s">
        <v>98</v>
      </c>
      <c r="I8">
        <v>24</v>
      </c>
      <c r="J8" t="s">
        <v>97</v>
      </c>
      <c r="K8" t="s">
        <v>108</v>
      </c>
    </row>
    <row r="9" spans="1:11" s="25" customFormat="1" x14ac:dyDescent="0.25"/>
    <row r="10" spans="1:11" x14ac:dyDescent="0.25">
      <c r="A10" t="s">
        <v>7</v>
      </c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</row>
    <row r="11" spans="1:11" x14ac:dyDescent="0.25">
      <c r="B11" t="s">
        <v>15</v>
      </c>
      <c r="C11" t="s">
        <v>15</v>
      </c>
      <c r="D11" t="s">
        <v>15</v>
      </c>
      <c r="E11" t="s">
        <v>15</v>
      </c>
    </row>
    <row r="12" spans="1:11" x14ac:dyDescent="0.25">
      <c r="B12">
        <v>0</v>
      </c>
      <c r="C12">
        <v>0</v>
      </c>
      <c r="D12">
        <v>500000</v>
      </c>
      <c r="E12">
        <v>6651566.71</v>
      </c>
      <c r="F12" t="s">
        <v>16</v>
      </c>
      <c r="G12" t="s">
        <v>28</v>
      </c>
    </row>
    <row r="14" spans="1:11" x14ac:dyDescent="0.25">
      <c r="A14" t="s">
        <v>14</v>
      </c>
    </row>
    <row r="15" spans="1:11" x14ac:dyDescent="0.25">
      <c r="A15" t="s">
        <v>14</v>
      </c>
    </row>
    <row r="16" spans="1:11" x14ac:dyDescent="0.25">
      <c r="B16" t="s">
        <v>17</v>
      </c>
      <c r="C16" t="s">
        <v>18</v>
      </c>
      <c r="D16" t="s">
        <v>19</v>
      </c>
      <c r="E16" s="27" t="s">
        <v>20</v>
      </c>
      <c r="F16" t="s">
        <v>21</v>
      </c>
      <c r="G16" t="s">
        <v>22</v>
      </c>
      <c r="H16" t="s">
        <v>24</v>
      </c>
      <c r="I16" t="s">
        <v>25</v>
      </c>
      <c r="J16" t="s">
        <v>26</v>
      </c>
    </row>
    <row r="17" spans="2:10" x14ac:dyDescent="0.25">
      <c r="B17" t="s">
        <v>15</v>
      </c>
      <c r="C17" t="s">
        <v>23</v>
      </c>
      <c r="D17" t="s">
        <v>23</v>
      </c>
      <c r="E17" s="27" t="s">
        <v>15</v>
      </c>
      <c r="F17" t="s">
        <v>15</v>
      </c>
      <c r="G17" t="s">
        <v>15</v>
      </c>
    </row>
    <row r="18" spans="2:10" x14ac:dyDescent="0.25">
      <c r="B18" s="3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34">
        <v>0</v>
      </c>
      <c r="I18" s="34">
        <v>0</v>
      </c>
      <c r="J18" s="34">
        <v>0</v>
      </c>
    </row>
    <row r="19" spans="2:10" s="37" customFormat="1" x14ac:dyDescent="0.25">
      <c r="B19" s="37">
        <v>1</v>
      </c>
      <c r="C19" s="27">
        <v>0</v>
      </c>
      <c r="D19" s="27">
        <v>0</v>
      </c>
      <c r="E19" s="27">
        <v>1</v>
      </c>
      <c r="F19" s="27">
        <v>0</v>
      </c>
      <c r="G19" s="27">
        <v>0</v>
      </c>
      <c r="H19" s="34">
        <v>1.6999999999999999E-3</v>
      </c>
      <c r="I19" s="34">
        <v>1.6999999999999999E-3</v>
      </c>
      <c r="J19" s="34">
        <v>0.35</v>
      </c>
    </row>
    <row r="20" spans="2:10" x14ac:dyDescent="0.25">
      <c r="B20" s="37">
        <v>30</v>
      </c>
      <c r="C20" s="27">
        <v>0</v>
      </c>
      <c r="D20" s="27">
        <v>0</v>
      </c>
      <c r="E20" s="27">
        <v>30</v>
      </c>
      <c r="F20" s="27">
        <v>0</v>
      </c>
      <c r="G20" s="27">
        <v>0</v>
      </c>
      <c r="H20" s="34">
        <v>5.3699999999999998E-2</v>
      </c>
      <c r="I20" s="34">
        <v>5.3699999999999998E-2</v>
      </c>
      <c r="J20" s="34">
        <v>0.35039999999999999</v>
      </c>
    </row>
    <row r="21" spans="2:10" x14ac:dyDescent="0.25">
      <c r="B21" s="37">
        <v>60</v>
      </c>
      <c r="C21" s="27">
        <v>0</v>
      </c>
      <c r="D21" s="27">
        <v>0</v>
      </c>
      <c r="E21" s="27">
        <v>60</v>
      </c>
      <c r="F21" s="27">
        <v>0</v>
      </c>
      <c r="G21" s="27">
        <v>0</v>
      </c>
      <c r="H21" s="34">
        <v>0.1074</v>
      </c>
      <c r="I21" s="34">
        <v>0.1074</v>
      </c>
      <c r="J21" s="34">
        <v>0.35160000000000002</v>
      </c>
    </row>
    <row r="22" spans="2:10" x14ac:dyDescent="0.25">
      <c r="B22" s="37">
        <v>90</v>
      </c>
      <c r="C22" s="27">
        <v>0</v>
      </c>
      <c r="D22" s="27">
        <v>0</v>
      </c>
      <c r="E22" s="27">
        <v>90</v>
      </c>
      <c r="F22" s="27">
        <v>0</v>
      </c>
      <c r="G22" s="27">
        <v>0</v>
      </c>
      <c r="H22" s="34">
        <v>0.16120000000000001</v>
      </c>
      <c r="I22" s="34">
        <v>0.16120000000000001</v>
      </c>
      <c r="J22" s="34">
        <v>0.35360000000000003</v>
      </c>
    </row>
    <row r="23" spans="2:10" x14ac:dyDescent="0.25">
      <c r="B23" s="37">
        <v>120</v>
      </c>
      <c r="C23" s="27">
        <v>0</v>
      </c>
      <c r="D23" s="27">
        <v>0</v>
      </c>
      <c r="E23" s="27">
        <v>120</v>
      </c>
      <c r="F23" s="27">
        <v>0</v>
      </c>
      <c r="G23" s="27">
        <v>0</v>
      </c>
      <c r="H23" s="34">
        <v>0.215</v>
      </c>
      <c r="I23" s="34">
        <v>0.215</v>
      </c>
      <c r="J23" s="34">
        <v>0.35639999999999999</v>
      </c>
    </row>
    <row r="24" spans="2:10" x14ac:dyDescent="0.25">
      <c r="B24" s="37">
        <v>150</v>
      </c>
      <c r="C24" s="27">
        <v>0</v>
      </c>
      <c r="D24" s="27">
        <v>0</v>
      </c>
      <c r="E24" s="27">
        <v>150</v>
      </c>
      <c r="F24" s="27">
        <v>0</v>
      </c>
      <c r="G24" s="27">
        <v>0</v>
      </c>
      <c r="H24" s="34">
        <v>0.26879999999999998</v>
      </c>
      <c r="I24" s="34">
        <v>0.26879999999999998</v>
      </c>
      <c r="J24" s="34">
        <v>0.36</v>
      </c>
    </row>
    <row r="25" spans="2:10" x14ac:dyDescent="0.25">
      <c r="B25" s="37">
        <v>180</v>
      </c>
      <c r="C25" s="27">
        <v>0</v>
      </c>
      <c r="D25" s="27">
        <v>0</v>
      </c>
      <c r="E25" s="27">
        <v>180</v>
      </c>
      <c r="F25" s="27">
        <v>0</v>
      </c>
      <c r="G25" s="27">
        <v>0</v>
      </c>
      <c r="H25" s="34">
        <v>0.32250000000000001</v>
      </c>
      <c r="I25" s="34">
        <v>0.32250000000000001</v>
      </c>
      <c r="J25" s="34">
        <v>0.36430000000000001</v>
      </c>
    </row>
    <row r="26" spans="2:10" x14ac:dyDescent="0.25">
      <c r="B26" s="37">
        <v>210</v>
      </c>
      <c r="C26" s="27">
        <v>0</v>
      </c>
      <c r="D26" s="27">
        <v>0</v>
      </c>
      <c r="E26" s="27">
        <v>210</v>
      </c>
      <c r="F26" s="27">
        <v>0</v>
      </c>
      <c r="G26" s="27">
        <v>0</v>
      </c>
      <c r="H26" s="34">
        <v>0.37630000000000002</v>
      </c>
      <c r="I26" s="34">
        <v>0.37630000000000002</v>
      </c>
      <c r="J26" s="34">
        <v>0.36940000000000001</v>
      </c>
    </row>
    <row r="27" spans="2:10" x14ac:dyDescent="0.25">
      <c r="B27" s="37">
        <v>240</v>
      </c>
      <c r="C27" s="27">
        <v>0</v>
      </c>
      <c r="D27" s="27">
        <v>0</v>
      </c>
      <c r="E27" s="27">
        <v>240</v>
      </c>
      <c r="F27" s="27">
        <v>0</v>
      </c>
      <c r="G27" s="27">
        <v>0</v>
      </c>
      <c r="H27" s="34">
        <v>0.43009999999999998</v>
      </c>
      <c r="I27" s="34">
        <v>0.43009999999999998</v>
      </c>
      <c r="J27" s="34">
        <v>0.37519999999999998</v>
      </c>
    </row>
    <row r="28" spans="2:10" x14ac:dyDescent="0.25">
      <c r="B28" s="37">
        <v>270</v>
      </c>
      <c r="C28" s="27">
        <v>0</v>
      </c>
      <c r="D28" s="27">
        <v>0</v>
      </c>
      <c r="E28" s="27">
        <v>270</v>
      </c>
      <c r="F28" s="27">
        <v>0</v>
      </c>
      <c r="G28" s="27">
        <v>0</v>
      </c>
      <c r="H28" s="34">
        <v>0.48380000000000001</v>
      </c>
      <c r="I28" s="34">
        <v>0.48380000000000001</v>
      </c>
      <c r="J28" s="34">
        <v>0.38169999999999998</v>
      </c>
    </row>
    <row r="29" spans="2:10" x14ac:dyDescent="0.25">
      <c r="B29" s="37">
        <v>300</v>
      </c>
      <c r="C29" s="27">
        <v>0</v>
      </c>
      <c r="D29" s="27">
        <v>0</v>
      </c>
      <c r="E29" s="27">
        <v>300</v>
      </c>
      <c r="F29" s="27">
        <v>0</v>
      </c>
      <c r="G29" s="27">
        <v>0</v>
      </c>
      <c r="H29" s="34">
        <v>0.53759999999999997</v>
      </c>
      <c r="I29" s="34">
        <v>0.53759999999999997</v>
      </c>
      <c r="J29" s="34">
        <v>0.38890000000000002</v>
      </c>
    </row>
    <row r="30" spans="2:10" x14ac:dyDescent="0.25">
      <c r="B30" s="37">
        <v>330</v>
      </c>
      <c r="C30" s="27">
        <v>0</v>
      </c>
      <c r="D30" s="27">
        <v>0</v>
      </c>
      <c r="E30" s="27">
        <v>330</v>
      </c>
      <c r="F30" s="27">
        <v>0</v>
      </c>
      <c r="G30" s="27">
        <v>0</v>
      </c>
      <c r="H30" s="34">
        <v>0.59140000000000004</v>
      </c>
      <c r="I30" s="34">
        <v>0.59140000000000004</v>
      </c>
      <c r="J30" s="34">
        <v>0.3967</v>
      </c>
    </row>
    <row r="31" spans="2:10" x14ac:dyDescent="0.25">
      <c r="B31" s="37">
        <v>360</v>
      </c>
      <c r="C31" s="27">
        <v>0</v>
      </c>
      <c r="D31" s="27">
        <v>0</v>
      </c>
      <c r="E31" s="27">
        <v>360</v>
      </c>
      <c r="F31" s="27">
        <v>0</v>
      </c>
      <c r="G31" s="27">
        <v>0</v>
      </c>
      <c r="H31" s="34">
        <v>0.6452</v>
      </c>
      <c r="I31" s="34">
        <v>0.6452</v>
      </c>
      <c r="J31" s="34">
        <v>0.4052</v>
      </c>
    </row>
    <row r="32" spans="2:10" x14ac:dyDescent="0.25">
      <c r="B32" s="37">
        <v>390</v>
      </c>
      <c r="C32" s="27">
        <v>0</v>
      </c>
      <c r="D32" s="27">
        <v>0</v>
      </c>
      <c r="E32" s="27">
        <v>390</v>
      </c>
      <c r="F32" s="27">
        <v>0</v>
      </c>
      <c r="G32" s="27">
        <v>0</v>
      </c>
      <c r="H32" s="34">
        <v>0.69889999999999997</v>
      </c>
      <c r="I32" s="34">
        <v>0.69889999999999997</v>
      </c>
      <c r="J32" s="34">
        <v>0.4143</v>
      </c>
    </row>
    <row r="33" spans="2:10" x14ac:dyDescent="0.25">
      <c r="B33" s="37">
        <v>420</v>
      </c>
      <c r="C33" s="27">
        <v>0</v>
      </c>
      <c r="D33" s="27">
        <v>0</v>
      </c>
      <c r="E33" s="27">
        <v>420</v>
      </c>
      <c r="F33" s="27">
        <v>0</v>
      </c>
      <c r="G33" s="27">
        <v>0</v>
      </c>
      <c r="H33" s="34">
        <v>0.75270000000000004</v>
      </c>
      <c r="I33" s="34">
        <v>0.75270000000000004</v>
      </c>
      <c r="J33" s="34">
        <v>0.42399999999999999</v>
      </c>
    </row>
    <row r="34" spans="2:10" x14ac:dyDescent="0.25">
      <c r="B34" s="37">
        <v>450</v>
      </c>
      <c r="C34" s="27">
        <v>0</v>
      </c>
      <c r="D34" s="27">
        <v>0</v>
      </c>
      <c r="E34" s="27">
        <v>450</v>
      </c>
      <c r="F34" s="27">
        <v>0</v>
      </c>
      <c r="G34" s="27">
        <v>0</v>
      </c>
      <c r="H34" s="34">
        <v>0.80649999999999999</v>
      </c>
      <c r="I34" s="34">
        <v>0.80649999999999999</v>
      </c>
      <c r="J34" s="34">
        <v>0.43419999999999997</v>
      </c>
    </row>
    <row r="35" spans="2:10" x14ac:dyDescent="0.25">
      <c r="B35" s="37">
        <v>480</v>
      </c>
      <c r="C35" s="27">
        <v>0</v>
      </c>
      <c r="D35" s="27">
        <v>0</v>
      </c>
      <c r="E35" s="27">
        <v>480</v>
      </c>
      <c r="F35" s="27">
        <v>0</v>
      </c>
      <c r="G35" s="27">
        <v>0</v>
      </c>
      <c r="H35" s="34">
        <v>0.86019999999999996</v>
      </c>
      <c r="I35" s="34">
        <v>0.86019999999999996</v>
      </c>
      <c r="J35" s="34">
        <v>0.4451</v>
      </c>
    </row>
    <row r="36" spans="2:10" x14ac:dyDescent="0.25">
      <c r="B36" s="37">
        <v>510</v>
      </c>
      <c r="C36" s="27">
        <v>0</v>
      </c>
      <c r="D36" s="27">
        <v>0</v>
      </c>
      <c r="E36" s="27">
        <v>510</v>
      </c>
      <c r="F36" s="27">
        <v>0</v>
      </c>
      <c r="G36" s="27">
        <v>0</v>
      </c>
      <c r="H36" s="34">
        <v>0.91400000000000003</v>
      </c>
      <c r="I36" s="34">
        <v>0.91400000000000003</v>
      </c>
      <c r="J36" s="34">
        <v>0.45639999999999997</v>
      </c>
    </row>
    <row r="37" spans="2:10" x14ac:dyDescent="0.25">
      <c r="B37" s="37">
        <v>540</v>
      </c>
      <c r="C37" s="27">
        <v>0</v>
      </c>
      <c r="D37" s="27">
        <v>0</v>
      </c>
      <c r="E37" s="27">
        <v>540</v>
      </c>
      <c r="F37" s="27">
        <v>0</v>
      </c>
      <c r="G37" s="27">
        <v>0</v>
      </c>
      <c r="H37" s="34">
        <v>0.96779999999999999</v>
      </c>
      <c r="I37" s="34">
        <v>0.96779999999999999</v>
      </c>
      <c r="J37" s="34">
        <v>0.46829999999999999</v>
      </c>
    </row>
    <row r="38" spans="2:10" x14ac:dyDescent="0.25">
      <c r="B38" s="37">
        <v>570</v>
      </c>
      <c r="C38" s="27">
        <v>0</v>
      </c>
      <c r="D38" s="27">
        <v>0</v>
      </c>
      <c r="E38" s="27">
        <v>570</v>
      </c>
      <c r="F38" s="27">
        <v>0</v>
      </c>
      <c r="G38" s="27">
        <v>0</v>
      </c>
      <c r="H38" s="34">
        <v>1.0216000000000001</v>
      </c>
      <c r="I38" s="34">
        <v>1.0216000000000001</v>
      </c>
      <c r="J38" s="34">
        <v>0.48060000000000003</v>
      </c>
    </row>
    <row r="39" spans="2:10" x14ac:dyDescent="0.25">
      <c r="B39" s="37">
        <v>600</v>
      </c>
      <c r="C39" s="27">
        <v>0</v>
      </c>
      <c r="D39" s="27">
        <v>0</v>
      </c>
      <c r="E39" s="27">
        <v>600</v>
      </c>
      <c r="F39" s="27">
        <v>0</v>
      </c>
      <c r="G39" s="27">
        <v>0</v>
      </c>
      <c r="H39" s="34">
        <v>1.0752999999999999</v>
      </c>
      <c r="I39" s="34">
        <v>1.0752999999999999</v>
      </c>
      <c r="J39" s="34">
        <v>0.49349999999999999</v>
      </c>
    </row>
    <row r="40" spans="2:10" x14ac:dyDescent="0.25">
      <c r="B40" s="37">
        <v>630</v>
      </c>
      <c r="C40" s="27">
        <v>0</v>
      </c>
      <c r="D40" s="27">
        <v>0</v>
      </c>
      <c r="E40" s="27">
        <v>630</v>
      </c>
      <c r="F40" s="27">
        <v>0</v>
      </c>
      <c r="G40" s="27">
        <v>0</v>
      </c>
      <c r="H40" s="34">
        <v>1.1291</v>
      </c>
      <c r="I40" s="34">
        <v>1.1291</v>
      </c>
      <c r="J40" s="34">
        <v>0.50680000000000003</v>
      </c>
    </row>
    <row r="41" spans="2:10" x14ac:dyDescent="0.25">
      <c r="B41" s="37">
        <v>660</v>
      </c>
      <c r="C41" s="27">
        <v>0</v>
      </c>
      <c r="D41" s="27">
        <v>0</v>
      </c>
      <c r="E41" s="27">
        <v>660</v>
      </c>
      <c r="F41" s="27">
        <v>0</v>
      </c>
      <c r="G41" s="27">
        <v>0</v>
      </c>
      <c r="H41" s="34">
        <v>1.1829000000000001</v>
      </c>
      <c r="I41" s="34">
        <v>1.1829000000000001</v>
      </c>
      <c r="J41" s="34">
        <v>0.52049999999999996</v>
      </c>
    </row>
    <row r="42" spans="2:10" x14ac:dyDescent="0.25">
      <c r="B42" s="37">
        <v>690</v>
      </c>
      <c r="C42" s="27">
        <v>0</v>
      </c>
      <c r="D42" s="27">
        <v>0</v>
      </c>
      <c r="E42" s="27">
        <v>690</v>
      </c>
      <c r="F42" s="27">
        <v>0</v>
      </c>
      <c r="G42" s="27">
        <v>0</v>
      </c>
      <c r="H42" s="34">
        <v>1.2365999999999999</v>
      </c>
      <c r="I42" s="34">
        <v>1.2365999999999999</v>
      </c>
      <c r="J42" s="34">
        <v>0.53480000000000005</v>
      </c>
    </row>
    <row r="43" spans="2:10" x14ac:dyDescent="0.25">
      <c r="B43" s="37">
        <v>720</v>
      </c>
      <c r="C43" s="27">
        <v>0</v>
      </c>
      <c r="D43" s="27">
        <v>0</v>
      </c>
      <c r="E43" s="27">
        <v>720</v>
      </c>
      <c r="F43" s="27">
        <v>0</v>
      </c>
      <c r="G43" s="27">
        <v>0</v>
      </c>
      <c r="H43" s="34">
        <v>1.2904</v>
      </c>
      <c r="I43" s="34">
        <v>1.2904</v>
      </c>
      <c r="J43" s="34">
        <v>0.5494</v>
      </c>
    </row>
    <row r="44" spans="2:10" x14ac:dyDescent="0.25">
      <c r="B44" s="37">
        <v>750</v>
      </c>
      <c r="C44" s="27">
        <v>0</v>
      </c>
      <c r="D44" s="27">
        <v>0</v>
      </c>
      <c r="E44" s="27">
        <v>750</v>
      </c>
      <c r="F44" s="27">
        <v>0</v>
      </c>
      <c r="G44" s="27">
        <v>0</v>
      </c>
      <c r="H44" s="34">
        <v>1.3442000000000001</v>
      </c>
      <c r="I44" s="34">
        <v>1.3442000000000001</v>
      </c>
      <c r="J44" s="34">
        <v>0.5645</v>
      </c>
    </row>
    <row r="45" spans="2:10" x14ac:dyDescent="0.25">
      <c r="B45" s="37">
        <v>780</v>
      </c>
      <c r="C45" s="27">
        <v>0</v>
      </c>
      <c r="D45" s="27">
        <v>0</v>
      </c>
      <c r="E45" s="27">
        <v>780</v>
      </c>
      <c r="F45" s="27">
        <v>0</v>
      </c>
      <c r="G45" s="27">
        <v>0</v>
      </c>
      <c r="H45" s="34">
        <v>1.3978999999999999</v>
      </c>
      <c r="I45" s="34">
        <v>1.3978999999999999</v>
      </c>
      <c r="J45" s="34">
        <v>0.57999999999999996</v>
      </c>
    </row>
    <row r="46" spans="2:10" x14ac:dyDescent="0.25">
      <c r="B46" s="37">
        <v>810</v>
      </c>
      <c r="C46" s="27">
        <v>0</v>
      </c>
      <c r="D46" s="27">
        <v>0</v>
      </c>
      <c r="E46" s="27">
        <v>810</v>
      </c>
      <c r="F46" s="27">
        <v>0</v>
      </c>
      <c r="G46" s="27">
        <v>0</v>
      </c>
      <c r="H46" s="34">
        <v>1.4517</v>
      </c>
      <c r="I46" s="34">
        <v>1.4517</v>
      </c>
      <c r="J46" s="34">
        <v>0.59599999999999997</v>
      </c>
    </row>
    <row r="47" spans="2:10" x14ac:dyDescent="0.25">
      <c r="B47" s="37">
        <v>840</v>
      </c>
      <c r="C47" s="27">
        <v>0</v>
      </c>
      <c r="D47" s="27">
        <v>0</v>
      </c>
      <c r="E47" s="27">
        <v>840</v>
      </c>
      <c r="F47" s="27">
        <v>0</v>
      </c>
      <c r="G47" s="27">
        <v>0</v>
      </c>
      <c r="H47" s="34">
        <v>1.5055000000000001</v>
      </c>
      <c r="I47" s="34">
        <v>1.5055000000000001</v>
      </c>
      <c r="J47" s="34">
        <v>0.61229999999999996</v>
      </c>
    </row>
    <row r="48" spans="2:10" x14ac:dyDescent="0.25">
      <c r="B48" s="37">
        <v>870</v>
      </c>
      <c r="C48" s="27">
        <v>0</v>
      </c>
      <c r="D48" s="27">
        <v>0</v>
      </c>
      <c r="E48" s="27">
        <v>870</v>
      </c>
      <c r="F48" s="27">
        <v>0</v>
      </c>
      <c r="G48" s="27">
        <v>0</v>
      </c>
      <c r="H48" s="34">
        <v>1.5592999999999999</v>
      </c>
      <c r="I48" s="34">
        <v>1.5592999999999999</v>
      </c>
      <c r="J48" s="34">
        <v>0.629</v>
      </c>
    </row>
    <row r="49" spans="2:10" x14ac:dyDescent="0.25">
      <c r="B49" s="37">
        <v>900</v>
      </c>
      <c r="C49" s="27">
        <v>0</v>
      </c>
      <c r="D49" s="27">
        <v>0</v>
      </c>
      <c r="E49" s="27">
        <v>900</v>
      </c>
      <c r="F49" s="27">
        <v>0</v>
      </c>
      <c r="G49" s="27">
        <v>0</v>
      </c>
      <c r="H49" s="34">
        <v>1.613</v>
      </c>
      <c r="I49" s="34">
        <v>1.613</v>
      </c>
      <c r="J49" s="34">
        <v>0.6462</v>
      </c>
    </row>
    <row r="50" spans="2:10" x14ac:dyDescent="0.25">
      <c r="B50" s="37">
        <v>930</v>
      </c>
      <c r="C50" s="27">
        <v>0</v>
      </c>
      <c r="D50" s="27">
        <v>0</v>
      </c>
      <c r="E50" s="27">
        <v>930</v>
      </c>
      <c r="F50" s="27">
        <v>0</v>
      </c>
      <c r="G50" s="27">
        <v>0</v>
      </c>
      <c r="H50" s="34">
        <v>1.6668000000000001</v>
      </c>
      <c r="I50" s="34">
        <v>1.6668000000000001</v>
      </c>
      <c r="J50" s="34">
        <v>0.66369999999999996</v>
      </c>
    </row>
    <row r="51" spans="2:10" x14ac:dyDescent="0.25">
      <c r="B51" s="37">
        <v>960</v>
      </c>
      <c r="C51" s="27">
        <v>0</v>
      </c>
      <c r="D51" s="27">
        <v>0</v>
      </c>
      <c r="E51" s="27">
        <v>960</v>
      </c>
      <c r="F51" s="27">
        <v>0</v>
      </c>
      <c r="G51" s="27">
        <v>0</v>
      </c>
      <c r="H51" s="34">
        <v>1.7205999999999999</v>
      </c>
      <c r="I51" s="34">
        <v>1.7205999999999999</v>
      </c>
      <c r="J51" s="34">
        <v>0.68159999999999998</v>
      </c>
    </row>
    <row r="52" spans="2:10" x14ac:dyDescent="0.25">
      <c r="B52" s="37">
        <v>990</v>
      </c>
      <c r="C52" s="27">
        <v>0</v>
      </c>
      <c r="D52" s="27">
        <v>0</v>
      </c>
      <c r="E52" s="27">
        <v>990</v>
      </c>
      <c r="F52" s="27">
        <v>0</v>
      </c>
      <c r="G52" s="27">
        <v>0</v>
      </c>
      <c r="H52" s="34">
        <v>1.7743</v>
      </c>
      <c r="I52" s="34">
        <v>1.7743</v>
      </c>
      <c r="J52" s="34">
        <v>0.69989999999999997</v>
      </c>
    </row>
    <row r="53" spans="2:10" x14ac:dyDescent="0.25">
      <c r="B53" s="37">
        <v>1020</v>
      </c>
      <c r="C53" s="27">
        <v>1.33</v>
      </c>
      <c r="D53" s="27">
        <v>180</v>
      </c>
      <c r="E53" s="27">
        <v>1020</v>
      </c>
      <c r="F53" s="27">
        <v>-0.35</v>
      </c>
      <c r="G53" s="27">
        <v>0</v>
      </c>
      <c r="H53" s="34">
        <v>1.8249</v>
      </c>
      <c r="I53" s="34">
        <v>1.8252999999999999</v>
      </c>
      <c r="J53" s="34">
        <v>0.71970000000000001</v>
      </c>
    </row>
    <row r="54" spans="2:10" x14ac:dyDescent="0.25">
      <c r="B54" s="37">
        <v>1050</v>
      </c>
      <c r="C54" s="27">
        <v>3.33</v>
      </c>
      <c r="D54" s="27">
        <v>180</v>
      </c>
      <c r="E54" s="27">
        <v>1049.97</v>
      </c>
      <c r="F54" s="27">
        <v>-1.57</v>
      </c>
      <c r="G54" s="27">
        <v>0</v>
      </c>
      <c r="H54" s="34">
        <v>1.8712</v>
      </c>
      <c r="I54" s="34">
        <v>1.8734999999999999</v>
      </c>
      <c r="J54" s="34">
        <v>0.74439999999999995</v>
      </c>
    </row>
    <row r="55" spans="2:10" x14ac:dyDescent="0.25">
      <c r="B55" s="37">
        <v>1080</v>
      </c>
      <c r="C55" s="27">
        <v>5.33</v>
      </c>
      <c r="D55" s="27">
        <v>180</v>
      </c>
      <c r="E55" s="27">
        <v>1079.8800000000001</v>
      </c>
      <c r="F55" s="27">
        <v>-3.83</v>
      </c>
      <c r="G55" s="27">
        <v>0</v>
      </c>
      <c r="H55" s="34">
        <v>1.9156</v>
      </c>
      <c r="I55" s="34">
        <v>1.9219999999999999</v>
      </c>
      <c r="J55" s="34">
        <v>0.77410000000000001</v>
      </c>
    </row>
    <row r="56" spans="2:10" x14ac:dyDescent="0.25">
      <c r="B56" s="37">
        <v>1110</v>
      </c>
      <c r="C56" s="27">
        <v>7.33</v>
      </c>
      <c r="D56" s="27">
        <v>180</v>
      </c>
      <c r="E56" s="27">
        <v>1109.7</v>
      </c>
      <c r="F56" s="27">
        <v>-7.14</v>
      </c>
      <c r="G56" s="27">
        <v>0</v>
      </c>
      <c r="H56" s="34">
        <v>1.9581999999999999</v>
      </c>
      <c r="I56" s="34">
        <v>1.9709000000000001</v>
      </c>
      <c r="J56" s="34">
        <v>0.80869999999999997</v>
      </c>
    </row>
    <row r="57" spans="2:10" x14ac:dyDescent="0.25">
      <c r="B57" s="37">
        <v>1140</v>
      </c>
      <c r="C57" s="27">
        <v>9.33</v>
      </c>
      <c r="D57" s="27">
        <v>180</v>
      </c>
      <c r="E57" s="27">
        <v>1139.3800000000001</v>
      </c>
      <c r="F57" s="27">
        <v>-11.49</v>
      </c>
      <c r="G57" s="27">
        <v>0</v>
      </c>
      <c r="H57" s="34">
        <v>1.9987999999999999</v>
      </c>
      <c r="I57" s="34">
        <v>2.0207000000000002</v>
      </c>
      <c r="J57" s="34">
        <v>0.84770000000000001</v>
      </c>
    </row>
    <row r="58" spans="2:10" x14ac:dyDescent="0.25">
      <c r="B58" s="37">
        <v>1170</v>
      </c>
      <c r="C58" s="27">
        <v>11.33</v>
      </c>
      <c r="D58" s="27">
        <v>180</v>
      </c>
      <c r="E58" s="27">
        <v>1168.8900000000001</v>
      </c>
      <c r="F58" s="27">
        <v>-16.87</v>
      </c>
      <c r="G58" s="27">
        <v>0</v>
      </c>
      <c r="H58" s="34">
        <v>2.0375999999999999</v>
      </c>
      <c r="I58" s="34">
        <v>2.0716999999999999</v>
      </c>
      <c r="J58" s="34">
        <v>0.89090000000000003</v>
      </c>
    </row>
    <row r="59" spans="2:10" x14ac:dyDescent="0.25">
      <c r="B59" s="37">
        <v>1200</v>
      </c>
      <c r="C59" s="27">
        <v>13.33</v>
      </c>
      <c r="D59" s="27">
        <v>180</v>
      </c>
      <c r="E59" s="27">
        <v>1198.2</v>
      </c>
      <c r="F59" s="27">
        <v>-23.27</v>
      </c>
      <c r="G59" s="27">
        <v>0</v>
      </c>
      <c r="H59" s="34">
        <v>2.0743999999999998</v>
      </c>
      <c r="I59" s="34">
        <v>2.1246999999999998</v>
      </c>
      <c r="J59" s="34">
        <v>0.93779999999999997</v>
      </c>
    </row>
    <row r="60" spans="2:10" x14ac:dyDescent="0.25">
      <c r="B60" s="37">
        <v>1230</v>
      </c>
      <c r="C60" s="27">
        <v>15.33</v>
      </c>
      <c r="D60" s="27">
        <v>180</v>
      </c>
      <c r="E60" s="27">
        <v>1227.27</v>
      </c>
      <c r="F60" s="27">
        <v>-30.7</v>
      </c>
      <c r="G60" s="27">
        <v>0</v>
      </c>
      <c r="H60" s="34">
        <v>2.1093000000000002</v>
      </c>
      <c r="I60" s="34">
        <v>2.1800000000000002</v>
      </c>
      <c r="J60" s="34">
        <v>0.98819999999999997</v>
      </c>
    </row>
    <row r="61" spans="2:10" x14ac:dyDescent="0.25">
      <c r="B61" s="37">
        <v>1260</v>
      </c>
      <c r="C61" s="27">
        <v>17.329999999999998</v>
      </c>
      <c r="D61" s="27">
        <v>180</v>
      </c>
      <c r="E61" s="27">
        <v>1256.05</v>
      </c>
      <c r="F61" s="27">
        <v>-39.130000000000003</v>
      </c>
      <c r="G61" s="27">
        <v>0</v>
      </c>
      <c r="H61" s="34">
        <v>2.1423000000000001</v>
      </c>
      <c r="I61" s="34">
        <v>2.2385000000000002</v>
      </c>
      <c r="J61" s="34">
        <v>1.0415000000000001</v>
      </c>
    </row>
    <row r="62" spans="2:10" x14ac:dyDescent="0.25">
      <c r="B62" s="37">
        <v>1290</v>
      </c>
      <c r="C62" s="27">
        <v>19.329999999999998</v>
      </c>
      <c r="D62" s="27">
        <v>180</v>
      </c>
      <c r="E62" s="27">
        <v>1284.53</v>
      </c>
      <c r="F62" s="27">
        <v>-48.57</v>
      </c>
      <c r="G62" s="27">
        <v>0</v>
      </c>
      <c r="H62" s="34">
        <v>2.1735000000000002</v>
      </c>
      <c r="I62" s="34">
        <v>2.3007</v>
      </c>
      <c r="J62" s="34">
        <v>1.0975999999999999</v>
      </c>
    </row>
    <row r="63" spans="2:10" x14ac:dyDescent="0.25">
      <c r="B63" s="37">
        <v>1320</v>
      </c>
      <c r="C63" s="27">
        <v>21.33</v>
      </c>
      <c r="D63" s="27">
        <v>180</v>
      </c>
      <c r="E63" s="27">
        <v>1312.66</v>
      </c>
      <c r="F63" s="27">
        <v>-58.99</v>
      </c>
      <c r="G63" s="27">
        <v>0</v>
      </c>
      <c r="H63" s="34">
        <v>2.2029999999999998</v>
      </c>
      <c r="I63" s="34">
        <v>2.3673999999999999</v>
      </c>
      <c r="J63" s="34">
        <v>1.1560999999999999</v>
      </c>
    </row>
    <row r="64" spans="2:10" x14ac:dyDescent="0.25">
      <c r="B64" s="37">
        <v>1350</v>
      </c>
      <c r="C64" s="27">
        <v>23.33</v>
      </c>
      <c r="D64" s="27">
        <v>180</v>
      </c>
      <c r="E64" s="27">
        <v>1340.41</v>
      </c>
      <c r="F64" s="27">
        <v>-70.38</v>
      </c>
      <c r="G64" s="27">
        <v>0</v>
      </c>
      <c r="H64" s="34">
        <v>2.2309000000000001</v>
      </c>
      <c r="I64" s="34">
        <v>2.4392</v>
      </c>
      <c r="J64" s="34">
        <v>1.2166999999999999</v>
      </c>
    </row>
    <row r="65" spans="2:10" x14ac:dyDescent="0.25">
      <c r="B65" s="37">
        <v>1380</v>
      </c>
      <c r="C65" s="27">
        <v>25.33</v>
      </c>
      <c r="D65" s="27">
        <v>180</v>
      </c>
      <c r="E65" s="27">
        <v>1367.74</v>
      </c>
      <c r="F65" s="27">
        <v>-82.74</v>
      </c>
      <c r="G65" s="27">
        <v>0</v>
      </c>
      <c r="H65" s="34">
        <v>2.2570999999999999</v>
      </c>
      <c r="I65" s="34">
        <v>2.5167000000000002</v>
      </c>
      <c r="J65" s="34">
        <v>1.2791999999999999</v>
      </c>
    </row>
    <row r="66" spans="2:10" x14ac:dyDescent="0.25">
      <c r="B66" s="37">
        <v>1410</v>
      </c>
      <c r="C66" s="27">
        <v>27.33</v>
      </c>
      <c r="D66" s="27">
        <v>180</v>
      </c>
      <c r="E66" s="27">
        <v>1394.63</v>
      </c>
      <c r="F66" s="27">
        <v>-96.05</v>
      </c>
      <c r="G66" s="27">
        <v>0</v>
      </c>
      <c r="H66" s="34">
        <v>2.282</v>
      </c>
      <c r="I66" s="34">
        <v>2.6006</v>
      </c>
      <c r="J66" s="34">
        <v>1.3432999999999999</v>
      </c>
    </row>
    <row r="67" spans="2:10" x14ac:dyDescent="0.25">
      <c r="B67" s="37">
        <v>1440</v>
      </c>
      <c r="C67" s="27">
        <v>29.33</v>
      </c>
      <c r="D67" s="27">
        <v>180</v>
      </c>
      <c r="E67" s="27">
        <v>1421.03</v>
      </c>
      <c r="F67" s="27">
        <v>-110.29</v>
      </c>
      <c r="G67" s="27">
        <v>0</v>
      </c>
      <c r="H67" s="34">
        <v>2.3054999999999999</v>
      </c>
      <c r="I67" s="34">
        <v>2.6915</v>
      </c>
      <c r="J67" s="34">
        <v>1.4088000000000001</v>
      </c>
    </row>
    <row r="68" spans="2:10" x14ac:dyDescent="0.25">
      <c r="B68" s="37">
        <v>1470</v>
      </c>
      <c r="C68" s="27">
        <v>31.33</v>
      </c>
      <c r="D68" s="27">
        <v>180</v>
      </c>
      <c r="E68" s="27">
        <v>1446.93</v>
      </c>
      <c r="F68" s="27">
        <v>-125.43</v>
      </c>
      <c r="G68" s="27">
        <v>0</v>
      </c>
      <c r="H68" s="34">
        <v>2.3277999999999999</v>
      </c>
      <c r="I68" s="34">
        <v>2.7896999999999998</v>
      </c>
      <c r="J68" s="34">
        <v>1.4755</v>
      </c>
    </row>
    <row r="69" spans="2:10" x14ac:dyDescent="0.25">
      <c r="B69" s="37">
        <v>1500</v>
      </c>
      <c r="C69" s="27">
        <v>33.33</v>
      </c>
      <c r="D69" s="27">
        <v>180</v>
      </c>
      <c r="E69" s="27">
        <v>1472.28</v>
      </c>
      <c r="F69" s="27">
        <v>-141.47999999999999</v>
      </c>
      <c r="G69" s="27">
        <v>0</v>
      </c>
      <c r="H69" s="34">
        <v>2.3491</v>
      </c>
      <c r="I69" s="34">
        <v>2.8957999999999999</v>
      </c>
      <c r="J69" s="34">
        <v>1.5432999999999999</v>
      </c>
    </row>
    <row r="70" spans="2:10" x14ac:dyDescent="0.25">
      <c r="B70" s="37">
        <v>1530</v>
      </c>
      <c r="C70" s="27">
        <v>35.33</v>
      </c>
      <c r="D70" s="27">
        <v>180</v>
      </c>
      <c r="E70" s="27">
        <v>1497.05</v>
      </c>
      <c r="F70" s="27">
        <v>-158.38999999999999</v>
      </c>
      <c r="G70" s="27">
        <v>0</v>
      </c>
      <c r="H70" s="34">
        <v>2.3694999999999999</v>
      </c>
      <c r="I70" s="34">
        <v>3.0099</v>
      </c>
      <c r="J70" s="34">
        <v>1.6120000000000001</v>
      </c>
    </row>
    <row r="71" spans="2:10" x14ac:dyDescent="0.25">
      <c r="B71" s="37">
        <v>1560</v>
      </c>
      <c r="C71" s="27">
        <v>37.33</v>
      </c>
      <c r="D71" s="27">
        <v>180</v>
      </c>
      <c r="E71" s="27">
        <v>1521.22</v>
      </c>
      <c r="F71" s="27">
        <v>-176.17</v>
      </c>
      <c r="G71" s="27">
        <v>0</v>
      </c>
      <c r="H71" s="34">
        <v>2.3892000000000002</v>
      </c>
      <c r="I71" s="34">
        <v>3.1324999999999998</v>
      </c>
      <c r="J71" s="34">
        <v>1.6813</v>
      </c>
    </row>
    <row r="72" spans="2:10" x14ac:dyDescent="0.25">
      <c r="B72" s="37">
        <v>1590</v>
      </c>
      <c r="C72" s="27">
        <v>39.33</v>
      </c>
      <c r="D72" s="27">
        <v>180</v>
      </c>
      <c r="E72" s="27">
        <v>1544.75</v>
      </c>
      <c r="F72" s="27">
        <v>-194.77</v>
      </c>
      <c r="G72" s="27">
        <v>0</v>
      </c>
      <c r="H72" s="34">
        <v>2.4083000000000001</v>
      </c>
      <c r="I72" s="34">
        <v>3.2635000000000001</v>
      </c>
      <c r="J72" s="34">
        <v>1.7513000000000001</v>
      </c>
    </row>
    <row r="73" spans="2:10" x14ac:dyDescent="0.25">
      <c r="B73" s="37">
        <v>1620</v>
      </c>
      <c r="C73" s="27">
        <v>41.33</v>
      </c>
      <c r="D73" s="27">
        <v>180</v>
      </c>
      <c r="E73" s="27">
        <v>1567.62</v>
      </c>
      <c r="F73" s="27">
        <v>-214.19</v>
      </c>
      <c r="G73" s="27">
        <v>0</v>
      </c>
      <c r="H73" s="34">
        <v>2.4268999999999998</v>
      </c>
      <c r="I73" s="34">
        <v>3.4032</v>
      </c>
      <c r="J73" s="34">
        <v>1.8217000000000001</v>
      </c>
    </row>
    <row r="74" spans="2:10" x14ac:dyDescent="0.25">
      <c r="B74" s="37">
        <v>1650</v>
      </c>
      <c r="C74" s="27">
        <v>43.33</v>
      </c>
      <c r="D74" s="27">
        <v>180</v>
      </c>
      <c r="E74" s="27">
        <v>1589.79</v>
      </c>
      <c r="F74" s="27">
        <v>-234.39</v>
      </c>
      <c r="G74" s="27">
        <v>0</v>
      </c>
      <c r="H74" s="34">
        <v>2.4453</v>
      </c>
      <c r="I74" s="34">
        <v>3.5514999999999999</v>
      </c>
      <c r="J74" s="34">
        <v>1.8925000000000001</v>
      </c>
    </row>
    <row r="75" spans="2:10" x14ac:dyDescent="0.25">
      <c r="B75" s="37">
        <v>1680</v>
      </c>
      <c r="C75" s="27">
        <v>45.33</v>
      </c>
      <c r="D75" s="27">
        <v>180</v>
      </c>
      <c r="E75" s="27">
        <v>1611.25</v>
      </c>
      <c r="F75" s="27">
        <v>-255.35</v>
      </c>
      <c r="G75" s="27">
        <v>0</v>
      </c>
      <c r="H75" s="34">
        <v>2.4636</v>
      </c>
      <c r="I75" s="34">
        <v>3.7082999999999999</v>
      </c>
      <c r="J75" s="34">
        <v>1.9634</v>
      </c>
    </row>
    <row r="76" spans="2:10" x14ac:dyDescent="0.25">
      <c r="B76" s="37">
        <v>1710</v>
      </c>
      <c r="C76" s="27">
        <v>47.33</v>
      </c>
      <c r="D76" s="27">
        <v>180</v>
      </c>
      <c r="E76" s="27">
        <v>1631.97</v>
      </c>
      <c r="F76" s="27">
        <v>-277.05</v>
      </c>
      <c r="G76" s="27">
        <v>0</v>
      </c>
      <c r="H76" s="34">
        <v>2.4820000000000002</v>
      </c>
      <c r="I76" s="34">
        <v>3.8736000000000002</v>
      </c>
      <c r="J76" s="34">
        <v>2.0346000000000002</v>
      </c>
    </row>
    <row r="77" spans="2:10" x14ac:dyDescent="0.25">
      <c r="B77" s="37">
        <v>1740</v>
      </c>
      <c r="C77" s="27">
        <v>49.33</v>
      </c>
      <c r="D77" s="27">
        <v>180</v>
      </c>
      <c r="E77" s="27">
        <v>1651.91</v>
      </c>
      <c r="F77" s="27">
        <v>-299.45999999999998</v>
      </c>
      <c r="G77" s="27">
        <v>0</v>
      </c>
      <c r="H77" s="34">
        <v>2.5005000000000002</v>
      </c>
      <c r="I77" s="34">
        <v>4.0472000000000001</v>
      </c>
      <c r="J77" s="34">
        <v>2.1057000000000001</v>
      </c>
    </row>
    <row r="78" spans="2:10" x14ac:dyDescent="0.25">
      <c r="B78" s="37">
        <v>1770</v>
      </c>
      <c r="C78" s="27">
        <v>51.33</v>
      </c>
      <c r="D78" s="27">
        <v>180</v>
      </c>
      <c r="E78" s="27">
        <v>1671.06</v>
      </c>
      <c r="F78" s="27">
        <v>-322.55</v>
      </c>
      <c r="G78" s="27">
        <v>0</v>
      </c>
      <c r="H78" s="34">
        <v>2.5194000000000001</v>
      </c>
      <c r="I78" s="34">
        <v>4.2287999999999997</v>
      </c>
      <c r="J78" s="34">
        <v>2.1768000000000001</v>
      </c>
    </row>
    <row r="79" spans="2:10" x14ac:dyDescent="0.25">
      <c r="B79" s="37">
        <v>1800</v>
      </c>
      <c r="C79" s="27">
        <v>53.33</v>
      </c>
      <c r="D79" s="27">
        <v>180</v>
      </c>
      <c r="E79" s="27">
        <v>1689.39</v>
      </c>
      <c r="F79" s="27">
        <v>-346.29</v>
      </c>
      <c r="G79" s="27">
        <v>0</v>
      </c>
      <c r="H79" s="34">
        <v>2.5388000000000002</v>
      </c>
      <c r="I79" s="34">
        <v>4.4181999999999997</v>
      </c>
      <c r="J79" s="34">
        <v>2.2477999999999998</v>
      </c>
    </row>
    <row r="80" spans="2:10" x14ac:dyDescent="0.25">
      <c r="B80" s="37">
        <v>1830</v>
      </c>
      <c r="C80" s="27">
        <v>55.33</v>
      </c>
      <c r="D80" s="27">
        <v>180</v>
      </c>
      <c r="E80" s="27">
        <v>1706.89</v>
      </c>
      <c r="F80" s="27">
        <v>-370.66</v>
      </c>
      <c r="G80" s="27">
        <v>0</v>
      </c>
      <c r="H80" s="34">
        <v>2.5588000000000002</v>
      </c>
      <c r="I80" s="34">
        <v>4.6151999999999997</v>
      </c>
      <c r="J80" s="34">
        <v>2.3186</v>
      </c>
    </row>
    <row r="81" spans="2:10" x14ac:dyDescent="0.25">
      <c r="B81" s="37">
        <v>1860</v>
      </c>
      <c r="C81" s="27">
        <v>57.33</v>
      </c>
      <c r="D81" s="27">
        <v>180</v>
      </c>
      <c r="E81" s="27">
        <v>1723.52</v>
      </c>
      <c r="F81" s="27">
        <v>-395.63</v>
      </c>
      <c r="G81" s="27">
        <v>0</v>
      </c>
      <c r="H81" s="34">
        <v>2.5794999999999999</v>
      </c>
      <c r="I81" s="34">
        <v>4.8193000000000001</v>
      </c>
      <c r="J81" s="34">
        <v>2.3892000000000002</v>
      </c>
    </row>
    <row r="82" spans="2:10" x14ac:dyDescent="0.25">
      <c r="B82" s="37">
        <v>1890</v>
      </c>
      <c r="C82" s="27">
        <v>59.33</v>
      </c>
      <c r="D82" s="27">
        <v>180</v>
      </c>
      <c r="E82" s="27">
        <v>1739.27</v>
      </c>
      <c r="F82" s="27">
        <v>-421.16</v>
      </c>
      <c r="G82" s="27">
        <v>0</v>
      </c>
      <c r="H82" s="34">
        <v>2.601</v>
      </c>
      <c r="I82" s="34">
        <v>5.0303000000000004</v>
      </c>
      <c r="J82" s="34">
        <v>2.4594999999999998</v>
      </c>
    </row>
    <row r="83" spans="2:10" x14ac:dyDescent="0.25">
      <c r="B83" s="37">
        <v>1920</v>
      </c>
      <c r="C83" s="27">
        <v>61.33</v>
      </c>
      <c r="D83" s="27">
        <v>180</v>
      </c>
      <c r="E83" s="27">
        <v>1754.12</v>
      </c>
      <c r="F83" s="27">
        <v>-447.23</v>
      </c>
      <c r="G83" s="27">
        <v>0</v>
      </c>
      <c r="H83" s="34">
        <v>2.6234999999999999</v>
      </c>
      <c r="I83" s="34">
        <v>5.2477999999999998</v>
      </c>
      <c r="J83" s="34">
        <v>2.5293999999999999</v>
      </c>
    </row>
    <row r="84" spans="2:10" x14ac:dyDescent="0.25">
      <c r="B84" s="37">
        <v>1950</v>
      </c>
      <c r="C84" s="27">
        <v>63.33</v>
      </c>
      <c r="D84" s="27">
        <v>180</v>
      </c>
      <c r="E84" s="27">
        <v>1768.05</v>
      </c>
      <c r="F84" s="27">
        <v>-473.79</v>
      </c>
      <c r="G84" s="27">
        <v>0</v>
      </c>
      <c r="H84" s="34">
        <v>2.6469999999999998</v>
      </c>
      <c r="I84" s="34">
        <v>5.4714999999999998</v>
      </c>
      <c r="J84" s="34">
        <v>2.5990000000000002</v>
      </c>
    </row>
    <row r="85" spans="2:10" x14ac:dyDescent="0.25">
      <c r="B85" s="37">
        <v>1980</v>
      </c>
      <c r="C85" s="27">
        <v>65.33</v>
      </c>
      <c r="D85" s="27">
        <v>180</v>
      </c>
      <c r="E85" s="27">
        <v>1781.04</v>
      </c>
      <c r="F85" s="27">
        <v>-500.83</v>
      </c>
      <c r="G85" s="27">
        <v>0</v>
      </c>
      <c r="H85" s="34">
        <v>2.6715</v>
      </c>
      <c r="I85" s="34">
        <v>5.7009999999999996</v>
      </c>
      <c r="J85" s="34">
        <v>2.6680999999999999</v>
      </c>
    </row>
    <row r="86" spans="2:10" x14ac:dyDescent="0.25">
      <c r="B86" s="37">
        <v>2010</v>
      </c>
      <c r="C86" s="27">
        <v>67.33</v>
      </c>
      <c r="D86" s="27">
        <v>180</v>
      </c>
      <c r="E86" s="27">
        <v>1793.09</v>
      </c>
      <c r="F86" s="27">
        <v>-528.30999999999995</v>
      </c>
      <c r="G86" s="27">
        <v>0</v>
      </c>
      <c r="H86" s="34">
        <v>2.6970999999999998</v>
      </c>
      <c r="I86" s="34">
        <v>5.9358000000000004</v>
      </c>
      <c r="J86" s="34">
        <v>2.7368000000000001</v>
      </c>
    </row>
    <row r="87" spans="2:10" x14ac:dyDescent="0.25">
      <c r="B87" s="37">
        <v>2040</v>
      </c>
      <c r="C87" s="27">
        <v>69.33</v>
      </c>
      <c r="D87" s="27">
        <v>180</v>
      </c>
      <c r="E87" s="27">
        <v>1804.16</v>
      </c>
      <c r="F87" s="27">
        <v>-556.19000000000005</v>
      </c>
      <c r="G87" s="27">
        <v>0</v>
      </c>
      <c r="H87" s="34">
        <v>2.7239</v>
      </c>
      <c r="I87" s="34">
        <v>6.1756000000000002</v>
      </c>
      <c r="J87" s="34">
        <v>2.8048999999999999</v>
      </c>
    </row>
    <row r="88" spans="2:10" x14ac:dyDescent="0.25">
      <c r="B88" s="37">
        <v>2070</v>
      </c>
      <c r="C88" s="27">
        <v>71.33</v>
      </c>
      <c r="D88" s="27">
        <v>180</v>
      </c>
      <c r="E88" s="27">
        <v>1814.26</v>
      </c>
      <c r="F88" s="27">
        <v>-584.42999999999995</v>
      </c>
      <c r="G88" s="27">
        <v>0</v>
      </c>
      <c r="H88" s="34">
        <v>2.7517999999999998</v>
      </c>
      <c r="I88" s="34">
        <v>6.42</v>
      </c>
      <c r="J88" s="34">
        <v>2.8725999999999998</v>
      </c>
    </row>
    <row r="89" spans="2:10" x14ac:dyDescent="0.25">
      <c r="B89" s="37">
        <v>2100</v>
      </c>
      <c r="C89" s="27">
        <v>73.33</v>
      </c>
      <c r="D89" s="27">
        <v>180</v>
      </c>
      <c r="E89" s="27">
        <v>1823.37</v>
      </c>
      <c r="F89" s="27">
        <v>-613.02</v>
      </c>
      <c r="G89" s="27">
        <v>0</v>
      </c>
      <c r="H89" s="34">
        <v>2.7808000000000002</v>
      </c>
      <c r="I89" s="34">
        <v>6.6685999999999996</v>
      </c>
      <c r="J89" s="34">
        <v>2.9397000000000002</v>
      </c>
    </row>
    <row r="90" spans="2:10" x14ac:dyDescent="0.25">
      <c r="B90" s="37">
        <v>2130</v>
      </c>
      <c r="C90" s="27">
        <v>75.33</v>
      </c>
      <c r="D90" s="27">
        <v>180</v>
      </c>
      <c r="E90" s="27">
        <v>1831.47</v>
      </c>
      <c r="F90" s="27">
        <v>-641.9</v>
      </c>
      <c r="G90" s="27">
        <v>0</v>
      </c>
      <c r="H90" s="34">
        <v>2.8109000000000002</v>
      </c>
      <c r="I90" s="34">
        <v>6.9210000000000003</v>
      </c>
      <c r="J90" s="34">
        <v>3.0063</v>
      </c>
    </row>
    <row r="91" spans="2:10" x14ac:dyDescent="0.25">
      <c r="B91" s="37">
        <v>2160</v>
      </c>
      <c r="C91" s="27">
        <v>77.33</v>
      </c>
      <c r="D91" s="27">
        <v>180</v>
      </c>
      <c r="E91" s="27">
        <v>1838.56</v>
      </c>
      <c r="F91" s="27">
        <v>-671.05</v>
      </c>
      <c r="G91" s="27">
        <v>0</v>
      </c>
      <c r="H91" s="34">
        <v>2.8420999999999998</v>
      </c>
      <c r="I91" s="34">
        <v>7.1767000000000003</v>
      </c>
      <c r="J91" s="34">
        <v>3.0724</v>
      </c>
    </row>
    <row r="92" spans="2:10" x14ac:dyDescent="0.25">
      <c r="B92" s="37">
        <v>2190</v>
      </c>
      <c r="C92" s="27">
        <v>79.33</v>
      </c>
      <c r="D92" s="27">
        <v>180</v>
      </c>
      <c r="E92" s="27">
        <v>1844.63</v>
      </c>
      <c r="F92" s="27">
        <v>-700.43</v>
      </c>
      <c r="G92" s="27">
        <v>0</v>
      </c>
      <c r="H92" s="34">
        <v>2.8742000000000001</v>
      </c>
      <c r="I92" s="34">
        <v>7.4352999999999998</v>
      </c>
      <c r="J92" s="34">
        <v>3.1377999999999999</v>
      </c>
    </row>
    <row r="93" spans="2:10" x14ac:dyDescent="0.25">
      <c r="B93" s="37">
        <v>2220</v>
      </c>
      <c r="C93" s="27">
        <v>81.33</v>
      </c>
      <c r="D93" s="27">
        <v>180</v>
      </c>
      <c r="E93" s="27">
        <v>1849.66</v>
      </c>
      <c r="F93" s="27">
        <v>-730</v>
      </c>
      <c r="G93" s="27">
        <v>0</v>
      </c>
      <c r="H93" s="34">
        <v>2.9074</v>
      </c>
      <c r="I93" s="34">
        <v>7.6965000000000003</v>
      </c>
      <c r="J93" s="34">
        <v>3.2027000000000001</v>
      </c>
    </row>
    <row r="94" spans="2:10" x14ac:dyDescent="0.25">
      <c r="B94" s="37">
        <v>2250</v>
      </c>
      <c r="C94" s="27">
        <v>83.33</v>
      </c>
      <c r="D94" s="27">
        <v>180</v>
      </c>
      <c r="E94" s="27">
        <v>1853.67</v>
      </c>
      <c r="F94" s="27">
        <v>-759.73</v>
      </c>
      <c r="G94" s="27">
        <v>0</v>
      </c>
      <c r="H94" s="34">
        <v>2.9413</v>
      </c>
      <c r="I94" s="34">
        <v>7.9598000000000004</v>
      </c>
      <c r="J94" s="34">
        <v>3.2671000000000001</v>
      </c>
    </row>
    <row r="95" spans="2:10" x14ac:dyDescent="0.25">
      <c r="B95" s="37">
        <v>2280</v>
      </c>
      <c r="C95" s="27">
        <v>85</v>
      </c>
      <c r="D95" s="27">
        <v>180</v>
      </c>
      <c r="E95" s="27">
        <v>1856.72</v>
      </c>
      <c r="F95" s="27">
        <v>-789.57</v>
      </c>
      <c r="G95" s="27">
        <v>0</v>
      </c>
      <c r="H95" s="34">
        <v>2.9868999999999999</v>
      </c>
      <c r="I95" s="34">
        <v>8.2248000000000001</v>
      </c>
      <c r="J95" s="34">
        <v>3.3212999999999999</v>
      </c>
    </row>
    <row r="96" spans="2:10" x14ac:dyDescent="0.25">
      <c r="B96" s="37">
        <v>2310</v>
      </c>
      <c r="C96" s="27">
        <v>85</v>
      </c>
      <c r="D96" s="27">
        <v>180</v>
      </c>
      <c r="E96" s="27">
        <v>1859.33</v>
      </c>
      <c r="F96" s="27">
        <v>-819.46</v>
      </c>
      <c r="G96" s="27">
        <v>0</v>
      </c>
      <c r="H96" s="34">
        <v>3.0878000000000001</v>
      </c>
      <c r="I96" s="34">
        <v>8.4911999999999992</v>
      </c>
      <c r="J96" s="34">
        <v>3.3268</v>
      </c>
    </row>
    <row r="97" spans="2:10" x14ac:dyDescent="0.25">
      <c r="B97" s="37">
        <v>2340</v>
      </c>
      <c r="C97" s="27">
        <v>85</v>
      </c>
      <c r="D97" s="27">
        <v>180</v>
      </c>
      <c r="E97" s="27">
        <v>1861.95</v>
      </c>
      <c r="F97" s="27">
        <v>-849.34</v>
      </c>
      <c r="G97" s="27">
        <v>0</v>
      </c>
      <c r="H97" s="34">
        <v>3.1898</v>
      </c>
      <c r="I97" s="34">
        <v>8.7590000000000003</v>
      </c>
      <c r="J97" s="34">
        <v>3.3323999999999998</v>
      </c>
    </row>
    <row r="98" spans="2:10" x14ac:dyDescent="0.25">
      <c r="B98" s="37">
        <v>2370</v>
      </c>
      <c r="C98" s="27">
        <v>85</v>
      </c>
      <c r="D98" s="27">
        <v>180</v>
      </c>
      <c r="E98" s="27">
        <v>1864.56</v>
      </c>
      <c r="F98" s="27">
        <v>-879.23</v>
      </c>
      <c r="G98" s="27">
        <v>0</v>
      </c>
      <c r="H98" s="34">
        <v>3.2928999999999999</v>
      </c>
      <c r="I98" s="34">
        <v>9.0279000000000007</v>
      </c>
      <c r="J98" s="34">
        <v>3.3380999999999998</v>
      </c>
    </row>
    <row r="99" spans="2:10" x14ac:dyDescent="0.25">
      <c r="B99" s="37">
        <v>2400</v>
      </c>
      <c r="C99" s="27">
        <v>85</v>
      </c>
      <c r="D99" s="27">
        <v>180</v>
      </c>
      <c r="E99" s="27">
        <v>1867.18</v>
      </c>
      <c r="F99" s="27">
        <v>-909.12</v>
      </c>
      <c r="G99" s="27">
        <v>0</v>
      </c>
      <c r="H99" s="34">
        <v>3.3967999999999998</v>
      </c>
      <c r="I99" s="34">
        <v>9.2979000000000003</v>
      </c>
      <c r="J99" s="34">
        <v>3.3439999999999999</v>
      </c>
    </row>
    <row r="100" spans="2:10" x14ac:dyDescent="0.25">
      <c r="B100" s="37">
        <v>2430</v>
      </c>
      <c r="C100" s="27">
        <v>85</v>
      </c>
      <c r="D100" s="27">
        <v>180</v>
      </c>
      <c r="E100" s="27">
        <v>1869.79</v>
      </c>
      <c r="F100" s="27">
        <v>-939</v>
      </c>
      <c r="G100" s="27">
        <v>0</v>
      </c>
      <c r="H100" s="34">
        <v>3.5017</v>
      </c>
      <c r="I100" s="34">
        <v>9.5690000000000008</v>
      </c>
      <c r="J100" s="34">
        <v>3.35</v>
      </c>
    </row>
    <row r="101" spans="2:10" x14ac:dyDescent="0.25">
      <c r="B101" s="37">
        <v>2460</v>
      </c>
      <c r="C101" s="27">
        <v>85</v>
      </c>
      <c r="D101" s="27">
        <v>180</v>
      </c>
      <c r="E101" s="27">
        <v>1872.41</v>
      </c>
      <c r="F101" s="27">
        <v>-968.89</v>
      </c>
      <c r="G101" s="27">
        <v>0</v>
      </c>
      <c r="H101" s="34">
        <v>3.6073</v>
      </c>
      <c r="I101" s="34">
        <v>9.8408999999999995</v>
      </c>
      <c r="J101" s="34">
        <v>3.3561999999999999</v>
      </c>
    </row>
    <row r="102" spans="2:10" x14ac:dyDescent="0.25">
      <c r="B102" s="37">
        <v>2490</v>
      </c>
      <c r="C102" s="27">
        <v>85</v>
      </c>
      <c r="D102" s="27">
        <v>180</v>
      </c>
      <c r="E102" s="27">
        <v>1875.02</v>
      </c>
      <c r="F102" s="27">
        <v>-998.77</v>
      </c>
      <c r="G102" s="27">
        <v>0</v>
      </c>
      <c r="H102" s="34">
        <v>3.7136</v>
      </c>
      <c r="I102" s="34">
        <v>10.1137</v>
      </c>
      <c r="J102" s="34">
        <v>3.3624999999999998</v>
      </c>
    </row>
    <row r="103" spans="2:10" x14ac:dyDescent="0.25">
      <c r="B103" s="37">
        <v>2520</v>
      </c>
      <c r="C103" s="27">
        <v>85</v>
      </c>
      <c r="D103" s="27">
        <v>180</v>
      </c>
      <c r="E103" s="27">
        <v>1877.64</v>
      </c>
      <c r="F103" s="27">
        <v>-1028.6600000000001</v>
      </c>
      <c r="G103" s="27">
        <v>0</v>
      </c>
      <c r="H103" s="34">
        <v>3.8205</v>
      </c>
      <c r="I103" s="34">
        <v>10.3872</v>
      </c>
      <c r="J103" s="34">
        <v>3.3690000000000002</v>
      </c>
    </row>
    <row r="104" spans="2:10" x14ac:dyDescent="0.25">
      <c r="B104" s="37">
        <v>2550</v>
      </c>
      <c r="C104" s="27">
        <v>85</v>
      </c>
      <c r="D104" s="27">
        <v>180</v>
      </c>
      <c r="E104" s="27">
        <v>1880.25</v>
      </c>
      <c r="F104" s="27">
        <v>-1058.55</v>
      </c>
      <c r="G104" s="27">
        <v>0</v>
      </c>
      <c r="H104" s="34">
        <v>3.9281000000000001</v>
      </c>
      <c r="I104" s="34">
        <v>10.6615</v>
      </c>
      <c r="J104" s="34">
        <v>3.3757000000000001</v>
      </c>
    </row>
    <row r="105" spans="2:10" x14ac:dyDescent="0.25">
      <c r="B105" s="37">
        <v>2580</v>
      </c>
      <c r="C105" s="27">
        <v>85</v>
      </c>
      <c r="D105" s="27">
        <v>180</v>
      </c>
      <c r="E105" s="27">
        <v>1882.87</v>
      </c>
      <c r="F105" s="27">
        <v>-1088.43</v>
      </c>
      <c r="G105" s="27">
        <v>0</v>
      </c>
      <c r="H105" s="34">
        <v>4.0362</v>
      </c>
      <c r="I105" s="34">
        <v>10.936400000000001</v>
      </c>
      <c r="J105" s="34">
        <v>3.3824999999999998</v>
      </c>
    </row>
    <row r="106" spans="2:10" x14ac:dyDescent="0.25">
      <c r="B106" s="37">
        <v>2610</v>
      </c>
      <c r="C106" s="27">
        <v>85</v>
      </c>
      <c r="D106" s="27">
        <v>180</v>
      </c>
      <c r="E106" s="27">
        <v>1885.48</v>
      </c>
      <c r="F106" s="27">
        <v>-1118.32</v>
      </c>
      <c r="G106" s="27">
        <v>0</v>
      </c>
      <c r="H106" s="34">
        <v>4.1448</v>
      </c>
      <c r="I106" s="34">
        <v>11.2119</v>
      </c>
      <c r="J106" s="34">
        <v>3.3895</v>
      </c>
    </row>
    <row r="107" spans="2:10" x14ac:dyDescent="0.25">
      <c r="B107" s="37">
        <v>2640</v>
      </c>
      <c r="C107" s="27">
        <v>85</v>
      </c>
      <c r="D107" s="27">
        <v>180</v>
      </c>
      <c r="E107" s="27">
        <v>1888.09</v>
      </c>
      <c r="F107" s="27">
        <v>-1148.2</v>
      </c>
      <c r="G107" s="27">
        <v>0</v>
      </c>
      <c r="H107" s="34">
        <v>4.2538999999999998</v>
      </c>
      <c r="I107" s="34">
        <v>11.488</v>
      </c>
      <c r="J107" s="34">
        <v>3.3965999999999998</v>
      </c>
    </row>
    <row r="108" spans="2:10" x14ac:dyDescent="0.25">
      <c r="B108" s="37">
        <v>2670</v>
      </c>
      <c r="C108" s="27">
        <v>85</v>
      </c>
      <c r="D108" s="27">
        <v>180</v>
      </c>
      <c r="E108" s="27">
        <v>1890.71</v>
      </c>
      <c r="F108" s="27">
        <v>-1178.0899999999999</v>
      </c>
      <c r="G108" s="27">
        <v>0</v>
      </c>
      <c r="H108" s="34">
        <v>4.3634000000000004</v>
      </c>
      <c r="I108" s="34">
        <v>11.7646</v>
      </c>
      <c r="J108" s="34">
        <v>3.4037999999999999</v>
      </c>
    </row>
    <row r="109" spans="2:10" x14ac:dyDescent="0.25">
      <c r="B109" s="37">
        <v>2700</v>
      </c>
      <c r="C109" s="27">
        <v>85</v>
      </c>
      <c r="D109" s="27">
        <v>180</v>
      </c>
      <c r="E109" s="27">
        <v>1893.32</v>
      </c>
      <c r="F109" s="27">
        <v>-1207.97</v>
      </c>
      <c r="G109" s="27">
        <v>0</v>
      </c>
      <c r="H109" s="34">
        <v>4.4733000000000001</v>
      </c>
      <c r="I109" s="34">
        <v>12.041700000000001</v>
      </c>
      <c r="J109" s="34">
        <v>3.4112</v>
      </c>
    </row>
    <row r="110" spans="2:10" x14ac:dyDescent="0.25">
      <c r="B110" s="37">
        <v>2730</v>
      </c>
      <c r="C110" s="27">
        <v>85</v>
      </c>
      <c r="D110" s="27">
        <v>180</v>
      </c>
      <c r="E110" s="27">
        <v>1895.94</v>
      </c>
      <c r="F110" s="27">
        <v>-1237.8599999999999</v>
      </c>
      <c r="G110" s="27">
        <v>0</v>
      </c>
      <c r="H110" s="34">
        <v>4.5834999999999999</v>
      </c>
      <c r="I110" s="34">
        <v>12.3193</v>
      </c>
      <c r="J110" s="34">
        <v>3.4188000000000001</v>
      </c>
    </row>
    <row r="111" spans="2:10" x14ac:dyDescent="0.25">
      <c r="B111" s="37">
        <v>2760</v>
      </c>
      <c r="C111" s="27">
        <v>85</v>
      </c>
      <c r="D111" s="27">
        <v>180</v>
      </c>
      <c r="E111" s="27">
        <v>1898.55</v>
      </c>
      <c r="F111" s="27">
        <v>-1267.75</v>
      </c>
      <c r="G111" s="27">
        <v>0</v>
      </c>
      <c r="H111" s="34">
        <v>4.6940999999999997</v>
      </c>
      <c r="I111" s="34">
        <v>12.597300000000001</v>
      </c>
      <c r="J111" s="34">
        <v>3.4264999999999999</v>
      </c>
    </row>
    <row r="112" spans="2:10" x14ac:dyDescent="0.25">
      <c r="B112" s="37">
        <v>2790</v>
      </c>
      <c r="C112" s="27">
        <v>86</v>
      </c>
      <c r="D112" s="27">
        <v>180</v>
      </c>
      <c r="E112" s="27">
        <v>1900.91</v>
      </c>
      <c r="F112" s="27">
        <v>-1297.6500000000001</v>
      </c>
      <c r="G112" s="27">
        <v>0</v>
      </c>
      <c r="H112" s="34">
        <v>4.7747000000000002</v>
      </c>
      <c r="I112" s="34">
        <v>12.8757</v>
      </c>
      <c r="J112" s="34">
        <v>3.4758</v>
      </c>
    </row>
    <row r="113" spans="2:10" x14ac:dyDescent="0.25">
      <c r="B113" s="37">
        <v>2820</v>
      </c>
      <c r="C113" s="27">
        <v>88</v>
      </c>
      <c r="D113" s="27">
        <v>180</v>
      </c>
      <c r="E113" s="27">
        <v>1902.48</v>
      </c>
      <c r="F113" s="27">
        <v>-1327.61</v>
      </c>
      <c r="G113" s="27">
        <v>0</v>
      </c>
      <c r="H113" s="34">
        <v>4.8227000000000002</v>
      </c>
      <c r="I113" s="34">
        <v>13.154500000000001</v>
      </c>
      <c r="J113" s="34">
        <v>3.5691999999999999</v>
      </c>
    </row>
    <row r="114" spans="2:10" x14ac:dyDescent="0.25">
      <c r="B114" s="37">
        <v>2850</v>
      </c>
      <c r="C114" s="27">
        <v>90</v>
      </c>
      <c r="D114" s="27">
        <v>180</v>
      </c>
      <c r="E114" s="27">
        <v>1903</v>
      </c>
      <c r="F114" s="27">
        <v>-1357.6</v>
      </c>
      <c r="G114" s="27">
        <v>0</v>
      </c>
      <c r="H114" s="34">
        <v>4.8673000000000002</v>
      </c>
      <c r="I114" s="34">
        <v>13.433199999999999</v>
      </c>
      <c r="J114" s="34">
        <v>3.6650999999999998</v>
      </c>
    </row>
    <row r="115" spans="2:10" x14ac:dyDescent="0.25">
      <c r="B115" s="37">
        <v>2880</v>
      </c>
      <c r="C115" s="27">
        <v>90</v>
      </c>
      <c r="D115" s="27">
        <v>180</v>
      </c>
      <c r="E115" s="27">
        <v>1903</v>
      </c>
      <c r="F115" s="27">
        <v>-1387.6</v>
      </c>
      <c r="G115" s="27">
        <v>0</v>
      </c>
      <c r="H115" s="34">
        <v>4.9786000000000001</v>
      </c>
      <c r="I115" s="34">
        <v>13.7121</v>
      </c>
      <c r="J115" s="34">
        <v>3.6718000000000002</v>
      </c>
    </row>
    <row r="116" spans="2:10" x14ac:dyDescent="0.25">
      <c r="B116" s="37">
        <v>2910</v>
      </c>
      <c r="C116" s="27">
        <v>90</v>
      </c>
      <c r="D116" s="27">
        <v>180</v>
      </c>
      <c r="E116" s="27">
        <v>1903</v>
      </c>
      <c r="F116" s="27">
        <v>-1417.6</v>
      </c>
      <c r="G116" s="27">
        <v>0</v>
      </c>
      <c r="H116" s="34">
        <v>5.0902000000000003</v>
      </c>
      <c r="I116" s="34">
        <v>13.991300000000001</v>
      </c>
      <c r="J116" s="34">
        <v>3.6785999999999999</v>
      </c>
    </row>
    <row r="117" spans="2:10" x14ac:dyDescent="0.25">
      <c r="B117" s="37">
        <v>2940</v>
      </c>
      <c r="C117" s="27">
        <v>90</v>
      </c>
      <c r="D117" s="27">
        <v>180</v>
      </c>
      <c r="E117" s="27">
        <v>1903</v>
      </c>
      <c r="F117" s="27">
        <v>-1447.6</v>
      </c>
      <c r="G117" s="27">
        <v>0</v>
      </c>
      <c r="H117" s="34">
        <v>5.2020999999999997</v>
      </c>
      <c r="I117" s="34">
        <v>14.270899999999999</v>
      </c>
      <c r="J117" s="34">
        <v>3.6855000000000002</v>
      </c>
    </row>
  </sheetData>
  <sheetProtection password="DD1B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6"/>
  <sheetViews>
    <sheetView workbookViewId="0">
      <selection activeCell="F18" sqref="F18"/>
    </sheetView>
  </sheetViews>
  <sheetFormatPr defaultRowHeight="15" x14ac:dyDescent="0.25"/>
  <cols>
    <col min="1" max="1" width="18.140625" style="1" customWidth="1"/>
    <col min="2" max="16384" width="9.140625" style="1"/>
  </cols>
  <sheetData>
    <row r="1" spans="1:10" x14ac:dyDescent="0.25">
      <c r="A1" s="1" t="s">
        <v>0</v>
      </c>
      <c r="B1" s="1" t="s">
        <v>69</v>
      </c>
    </row>
    <row r="3" spans="1:10" x14ac:dyDescent="0.25">
      <c r="A3" s="1" t="s">
        <v>1</v>
      </c>
    </row>
    <row r="4" spans="1:10" x14ac:dyDescent="0.25">
      <c r="A4" s="1" t="s">
        <v>2</v>
      </c>
      <c r="B4" s="1" t="s">
        <v>3</v>
      </c>
    </row>
    <row r="5" spans="1:10" x14ac:dyDescent="0.25">
      <c r="A5" s="1" t="s">
        <v>4</v>
      </c>
      <c r="B5" s="1" t="s">
        <v>39</v>
      </c>
    </row>
    <row r="6" spans="1:10" x14ac:dyDescent="0.25">
      <c r="A6" s="1" t="s">
        <v>5</v>
      </c>
      <c r="B6" s="1">
        <v>0.99960000000000004</v>
      </c>
    </row>
    <row r="7" spans="1:10" x14ac:dyDescent="0.25">
      <c r="A7" s="1" t="s">
        <v>6</v>
      </c>
      <c r="B7" s="1" t="s">
        <v>40</v>
      </c>
    </row>
    <row r="9" spans="1:10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11</v>
      </c>
      <c r="F9" s="1" t="s">
        <v>12</v>
      </c>
      <c r="G9" s="1" t="s">
        <v>13</v>
      </c>
    </row>
    <row r="10" spans="1:10" x14ac:dyDescent="0.25">
      <c r="B10" s="1" t="s">
        <v>15</v>
      </c>
      <c r="C10" s="1" t="s">
        <v>15</v>
      </c>
      <c r="D10" s="1" t="s">
        <v>15</v>
      </c>
      <c r="E10" s="1" t="s">
        <v>15</v>
      </c>
    </row>
    <row r="11" spans="1:10" x14ac:dyDescent="0.25">
      <c r="B11" s="1">
        <v>0</v>
      </c>
      <c r="C11" s="1">
        <v>100</v>
      </c>
      <c r="D11" s="1">
        <v>500099.96</v>
      </c>
      <c r="E11" s="1">
        <v>6651566.71</v>
      </c>
      <c r="F11" s="1" t="s">
        <v>16</v>
      </c>
      <c r="G11" s="1" t="s">
        <v>29</v>
      </c>
    </row>
    <row r="13" spans="1:10" x14ac:dyDescent="0.25">
      <c r="A13" s="1" t="s">
        <v>14</v>
      </c>
    </row>
    <row r="14" spans="1:10" x14ac:dyDescent="0.25">
      <c r="A14" s="1" t="s">
        <v>14</v>
      </c>
    </row>
    <row r="15" spans="1:10" x14ac:dyDescent="0.25">
      <c r="B15" s="1" t="s">
        <v>17</v>
      </c>
      <c r="C15" s="1" t="s">
        <v>18</v>
      </c>
      <c r="D15" s="1" t="s">
        <v>19</v>
      </c>
      <c r="E15" s="1" t="s">
        <v>20</v>
      </c>
      <c r="F15" s="1" t="s">
        <v>21</v>
      </c>
      <c r="G15" s="1" t="s">
        <v>22</v>
      </c>
      <c r="H15" s="1" t="s">
        <v>24</v>
      </c>
      <c r="I15" s="1" t="s">
        <v>25</v>
      </c>
      <c r="J15" s="1" t="s">
        <v>26</v>
      </c>
    </row>
    <row r="16" spans="1:10" x14ac:dyDescent="0.25">
      <c r="B16" s="1" t="s">
        <v>15</v>
      </c>
      <c r="C16" s="1" t="s">
        <v>23</v>
      </c>
      <c r="D16" s="1" t="s">
        <v>23</v>
      </c>
      <c r="E16" s="1" t="s">
        <v>15</v>
      </c>
      <c r="F16" s="1" t="s">
        <v>15</v>
      </c>
      <c r="G16" s="1" t="s">
        <v>15</v>
      </c>
    </row>
    <row r="17" spans="2:14" x14ac:dyDescent="0.25">
      <c r="B17" s="3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100</v>
      </c>
      <c r="H17" s="34">
        <v>0</v>
      </c>
      <c r="I17" s="34">
        <v>0</v>
      </c>
      <c r="J17" s="34">
        <v>0</v>
      </c>
      <c r="L17" s="25"/>
      <c r="M17" s="25"/>
      <c r="N17" s="25"/>
    </row>
    <row r="18" spans="2:14" s="37" customFormat="1" x14ac:dyDescent="0.25">
      <c r="B18" s="37">
        <v>1</v>
      </c>
      <c r="C18" s="27">
        <v>0</v>
      </c>
      <c r="D18" s="27">
        <v>0</v>
      </c>
      <c r="E18" s="27">
        <v>1</v>
      </c>
      <c r="F18" s="27">
        <v>0</v>
      </c>
      <c r="G18" s="27">
        <v>100</v>
      </c>
      <c r="H18" s="34">
        <v>1.6999999999999999E-3</v>
      </c>
      <c r="I18" s="34">
        <v>1.6999999999999999E-3</v>
      </c>
      <c r="J18" s="34">
        <v>0.35</v>
      </c>
    </row>
    <row r="19" spans="2:14" x14ac:dyDescent="0.25">
      <c r="B19" s="37">
        <v>30</v>
      </c>
      <c r="C19" s="27">
        <v>0</v>
      </c>
      <c r="D19" s="27">
        <v>0</v>
      </c>
      <c r="E19" s="27">
        <v>30</v>
      </c>
      <c r="F19" s="27">
        <v>0</v>
      </c>
      <c r="G19" s="27">
        <v>100</v>
      </c>
      <c r="H19" s="34">
        <v>5.3699999999999998E-2</v>
      </c>
      <c r="I19" s="34">
        <v>5.3699999999999998E-2</v>
      </c>
      <c r="J19" s="34">
        <v>0.35039999999999999</v>
      </c>
      <c r="L19" s="25"/>
      <c r="M19" s="25"/>
      <c r="N19" s="25"/>
    </row>
    <row r="20" spans="2:14" x14ac:dyDescent="0.25">
      <c r="B20" s="37">
        <v>60</v>
      </c>
      <c r="C20" s="27">
        <v>0</v>
      </c>
      <c r="D20" s="27">
        <v>0</v>
      </c>
      <c r="E20" s="27">
        <v>60</v>
      </c>
      <c r="F20" s="27">
        <v>0</v>
      </c>
      <c r="G20" s="27">
        <v>100</v>
      </c>
      <c r="H20" s="34">
        <v>0.1074</v>
      </c>
      <c r="I20" s="34">
        <v>0.1074</v>
      </c>
      <c r="J20" s="34">
        <v>0.35160000000000002</v>
      </c>
      <c r="L20" s="25"/>
      <c r="M20" s="25"/>
      <c r="N20" s="25"/>
    </row>
    <row r="21" spans="2:14" x14ac:dyDescent="0.25">
      <c r="B21" s="37">
        <v>90</v>
      </c>
      <c r="C21" s="27">
        <v>0</v>
      </c>
      <c r="D21" s="27">
        <v>0</v>
      </c>
      <c r="E21" s="27">
        <v>90</v>
      </c>
      <c r="F21" s="27">
        <v>0</v>
      </c>
      <c r="G21" s="27">
        <v>100</v>
      </c>
      <c r="H21" s="34">
        <v>0.16120000000000001</v>
      </c>
      <c r="I21" s="34">
        <v>0.16120000000000001</v>
      </c>
      <c r="J21" s="34">
        <v>0.35360000000000003</v>
      </c>
      <c r="L21" s="25"/>
      <c r="M21" s="25"/>
      <c r="N21" s="25"/>
    </row>
    <row r="22" spans="2:14" x14ac:dyDescent="0.25">
      <c r="B22" s="37">
        <v>120</v>
      </c>
      <c r="C22" s="27">
        <v>0</v>
      </c>
      <c r="D22" s="27">
        <v>0</v>
      </c>
      <c r="E22" s="27">
        <v>120</v>
      </c>
      <c r="F22" s="27">
        <v>0</v>
      </c>
      <c r="G22" s="27">
        <v>100</v>
      </c>
      <c r="H22" s="34">
        <v>0.215</v>
      </c>
      <c r="I22" s="34">
        <v>0.215</v>
      </c>
      <c r="J22" s="34">
        <v>0.35639999999999999</v>
      </c>
      <c r="L22" s="25"/>
      <c r="M22" s="25"/>
      <c r="N22" s="25"/>
    </row>
    <row r="23" spans="2:14" x14ac:dyDescent="0.25">
      <c r="B23" s="37">
        <v>150</v>
      </c>
      <c r="C23" s="27">
        <v>0</v>
      </c>
      <c r="D23" s="27">
        <v>0</v>
      </c>
      <c r="E23" s="27">
        <v>150</v>
      </c>
      <c r="F23" s="27">
        <v>0</v>
      </c>
      <c r="G23" s="27">
        <v>100</v>
      </c>
      <c r="H23" s="34">
        <v>0.26879999999999998</v>
      </c>
      <c r="I23" s="34">
        <v>0.26879999999999998</v>
      </c>
      <c r="J23" s="34">
        <v>0.36</v>
      </c>
      <c r="L23" s="25"/>
      <c r="M23" s="25"/>
      <c r="N23" s="25"/>
    </row>
    <row r="24" spans="2:14" x14ac:dyDescent="0.25">
      <c r="B24" s="37">
        <v>180</v>
      </c>
      <c r="C24" s="27">
        <v>0</v>
      </c>
      <c r="D24" s="27">
        <v>0</v>
      </c>
      <c r="E24" s="27">
        <v>180</v>
      </c>
      <c r="F24" s="27">
        <v>0</v>
      </c>
      <c r="G24" s="27">
        <v>100</v>
      </c>
      <c r="H24" s="34">
        <v>0.32250000000000001</v>
      </c>
      <c r="I24" s="34">
        <v>0.32250000000000001</v>
      </c>
      <c r="J24" s="34">
        <v>0.36430000000000001</v>
      </c>
      <c r="L24" s="25"/>
      <c r="M24" s="25"/>
      <c r="N24" s="25"/>
    </row>
    <row r="25" spans="2:14" x14ac:dyDescent="0.25">
      <c r="B25" s="37">
        <v>210</v>
      </c>
      <c r="C25" s="27">
        <v>0</v>
      </c>
      <c r="D25" s="27">
        <v>0</v>
      </c>
      <c r="E25" s="27">
        <v>210</v>
      </c>
      <c r="F25" s="27">
        <v>0</v>
      </c>
      <c r="G25" s="27">
        <v>100</v>
      </c>
      <c r="H25" s="34">
        <v>0.37630000000000002</v>
      </c>
      <c r="I25" s="34">
        <v>0.37630000000000002</v>
      </c>
      <c r="J25" s="34">
        <v>0.36940000000000001</v>
      </c>
      <c r="L25" s="25"/>
      <c r="M25" s="25"/>
      <c r="N25" s="25"/>
    </row>
    <row r="26" spans="2:14" x14ac:dyDescent="0.25">
      <c r="B26" s="37">
        <v>240</v>
      </c>
      <c r="C26" s="27">
        <v>0</v>
      </c>
      <c r="D26" s="27">
        <v>0</v>
      </c>
      <c r="E26" s="27">
        <v>240</v>
      </c>
      <c r="F26" s="27">
        <v>0</v>
      </c>
      <c r="G26" s="27">
        <v>100</v>
      </c>
      <c r="H26" s="34">
        <v>0.43009999999999998</v>
      </c>
      <c r="I26" s="34">
        <v>0.43009999999999998</v>
      </c>
      <c r="J26" s="34">
        <v>0.37519999999999998</v>
      </c>
      <c r="L26" s="25"/>
      <c r="M26" s="25"/>
      <c r="N26" s="25"/>
    </row>
    <row r="27" spans="2:14" x14ac:dyDescent="0.25">
      <c r="B27" s="37">
        <v>270</v>
      </c>
      <c r="C27" s="27">
        <v>0</v>
      </c>
      <c r="D27" s="27">
        <v>0</v>
      </c>
      <c r="E27" s="27">
        <v>270</v>
      </c>
      <c r="F27" s="27">
        <v>0</v>
      </c>
      <c r="G27" s="27">
        <v>100</v>
      </c>
      <c r="H27" s="34">
        <v>0.48380000000000001</v>
      </c>
      <c r="I27" s="34">
        <v>0.48380000000000001</v>
      </c>
      <c r="J27" s="34">
        <v>0.38169999999999998</v>
      </c>
      <c r="L27" s="25"/>
      <c r="M27" s="25"/>
      <c r="N27" s="25"/>
    </row>
    <row r="28" spans="2:14" x14ac:dyDescent="0.25">
      <c r="B28" s="37">
        <v>300</v>
      </c>
      <c r="C28" s="27">
        <v>0</v>
      </c>
      <c r="D28" s="27">
        <v>0</v>
      </c>
      <c r="E28" s="27">
        <v>300</v>
      </c>
      <c r="F28" s="27">
        <v>0</v>
      </c>
      <c r="G28" s="27">
        <v>100</v>
      </c>
      <c r="H28" s="34">
        <v>0.53759999999999997</v>
      </c>
      <c r="I28" s="34">
        <v>0.53759999999999997</v>
      </c>
      <c r="J28" s="34">
        <v>0.38890000000000002</v>
      </c>
      <c r="L28" s="25"/>
      <c r="M28" s="25"/>
      <c r="N28" s="25"/>
    </row>
    <row r="29" spans="2:14" x14ac:dyDescent="0.25">
      <c r="B29" s="37">
        <v>330</v>
      </c>
      <c r="C29" s="27">
        <v>0</v>
      </c>
      <c r="D29" s="27">
        <v>0</v>
      </c>
      <c r="E29" s="27">
        <v>330</v>
      </c>
      <c r="F29" s="27">
        <v>0</v>
      </c>
      <c r="G29" s="27">
        <v>100</v>
      </c>
      <c r="H29" s="34">
        <v>0.59140000000000004</v>
      </c>
      <c r="I29" s="34">
        <v>0.59140000000000004</v>
      </c>
      <c r="J29" s="34">
        <v>0.3967</v>
      </c>
      <c r="L29" s="25"/>
      <c r="M29" s="25"/>
      <c r="N29" s="25"/>
    </row>
    <row r="30" spans="2:14" x14ac:dyDescent="0.25">
      <c r="B30" s="37">
        <v>360</v>
      </c>
      <c r="C30" s="27">
        <v>0</v>
      </c>
      <c r="D30" s="27">
        <v>0</v>
      </c>
      <c r="E30" s="27">
        <v>360</v>
      </c>
      <c r="F30" s="27">
        <v>0</v>
      </c>
      <c r="G30" s="27">
        <v>100</v>
      </c>
      <c r="H30" s="34">
        <v>0.6452</v>
      </c>
      <c r="I30" s="34">
        <v>0.6452</v>
      </c>
      <c r="J30" s="34">
        <v>0.4052</v>
      </c>
      <c r="L30" s="25"/>
      <c r="M30" s="25"/>
      <c r="N30" s="25"/>
    </row>
    <row r="31" spans="2:14" x14ac:dyDescent="0.25">
      <c r="B31" s="37">
        <v>390</v>
      </c>
      <c r="C31" s="27">
        <v>0</v>
      </c>
      <c r="D31" s="27">
        <v>0</v>
      </c>
      <c r="E31" s="27">
        <v>390</v>
      </c>
      <c r="F31" s="27">
        <v>0</v>
      </c>
      <c r="G31" s="27">
        <v>100</v>
      </c>
      <c r="H31" s="34">
        <v>0.69889999999999997</v>
      </c>
      <c r="I31" s="34">
        <v>0.69889999999999997</v>
      </c>
      <c r="J31" s="34">
        <v>0.4143</v>
      </c>
      <c r="L31" s="25"/>
      <c r="M31" s="25"/>
      <c r="N31" s="25"/>
    </row>
    <row r="32" spans="2:14" x14ac:dyDescent="0.25">
      <c r="B32" s="37">
        <v>420</v>
      </c>
      <c r="C32" s="27">
        <v>0</v>
      </c>
      <c r="D32" s="27">
        <v>0</v>
      </c>
      <c r="E32" s="27">
        <v>420</v>
      </c>
      <c r="F32" s="27">
        <v>0</v>
      </c>
      <c r="G32" s="27">
        <v>100</v>
      </c>
      <c r="H32" s="34">
        <v>0.75270000000000004</v>
      </c>
      <c r="I32" s="34">
        <v>0.75270000000000004</v>
      </c>
      <c r="J32" s="34">
        <v>0.42399999999999999</v>
      </c>
      <c r="L32" s="25"/>
      <c r="M32" s="25"/>
      <c r="N32" s="25"/>
    </row>
    <row r="33" spans="2:14" x14ac:dyDescent="0.25">
      <c r="B33" s="37">
        <v>450</v>
      </c>
      <c r="C33" s="27">
        <v>0</v>
      </c>
      <c r="D33" s="27">
        <v>0</v>
      </c>
      <c r="E33" s="27">
        <v>450</v>
      </c>
      <c r="F33" s="27">
        <v>0</v>
      </c>
      <c r="G33" s="27">
        <v>100</v>
      </c>
      <c r="H33" s="34">
        <v>0.80649999999999999</v>
      </c>
      <c r="I33" s="34">
        <v>0.80649999999999999</v>
      </c>
      <c r="J33" s="34">
        <v>0.43419999999999997</v>
      </c>
      <c r="L33" s="25"/>
      <c r="M33" s="25"/>
      <c r="N33" s="25"/>
    </row>
    <row r="34" spans="2:14" x14ac:dyDescent="0.25">
      <c r="B34" s="37">
        <v>480</v>
      </c>
      <c r="C34" s="27">
        <v>0</v>
      </c>
      <c r="D34" s="27">
        <v>0</v>
      </c>
      <c r="E34" s="27">
        <v>480</v>
      </c>
      <c r="F34" s="27">
        <v>0</v>
      </c>
      <c r="G34" s="27">
        <v>100</v>
      </c>
      <c r="H34" s="34">
        <v>0.86019999999999996</v>
      </c>
      <c r="I34" s="34">
        <v>0.86019999999999996</v>
      </c>
      <c r="J34" s="34">
        <v>0.4451</v>
      </c>
      <c r="L34" s="25"/>
      <c r="M34" s="25"/>
      <c r="N34" s="25"/>
    </row>
    <row r="35" spans="2:14" x14ac:dyDescent="0.25">
      <c r="B35" s="37">
        <v>510</v>
      </c>
      <c r="C35" s="27">
        <v>0</v>
      </c>
      <c r="D35" s="27">
        <v>0</v>
      </c>
      <c r="E35" s="27">
        <v>510</v>
      </c>
      <c r="F35" s="27">
        <v>0</v>
      </c>
      <c r="G35" s="27">
        <v>100</v>
      </c>
      <c r="H35" s="34">
        <v>0.91400000000000003</v>
      </c>
      <c r="I35" s="34">
        <v>0.91400000000000003</v>
      </c>
      <c r="J35" s="34">
        <v>0.45639999999999997</v>
      </c>
      <c r="L35" s="25"/>
      <c r="M35" s="25"/>
      <c r="N35" s="25"/>
    </row>
    <row r="36" spans="2:14" x14ac:dyDescent="0.25">
      <c r="B36" s="37">
        <v>540</v>
      </c>
      <c r="C36" s="27">
        <v>0</v>
      </c>
      <c r="D36" s="27">
        <v>0</v>
      </c>
      <c r="E36" s="27">
        <v>540</v>
      </c>
      <c r="F36" s="27">
        <v>0</v>
      </c>
      <c r="G36" s="27">
        <v>100</v>
      </c>
      <c r="H36" s="34">
        <v>0.96779999999999999</v>
      </c>
      <c r="I36" s="34">
        <v>0.96779999999999999</v>
      </c>
      <c r="J36" s="34">
        <v>0.46829999999999999</v>
      </c>
      <c r="L36" s="25"/>
      <c r="M36" s="25"/>
      <c r="N36" s="25"/>
    </row>
    <row r="37" spans="2:14" x14ac:dyDescent="0.25">
      <c r="B37" s="37">
        <v>570</v>
      </c>
      <c r="C37" s="27">
        <v>0</v>
      </c>
      <c r="D37" s="27">
        <v>0</v>
      </c>
      <c r="E37" s="27">
        <v>570</v>
      </c>
      <c r="F37" s="27">
        <v>0</v>
      </c>
      <c r="G37" s="27">
        <v>100</v>
      </c>
      <c r="H37" s="34">
        <v>1.0216000000000001</v>
      </c>
      <c r="I37" s="34">
        <v>1.0216000000000001</v>
      </c>
      <c r="J37" s="34">
        <v>0.48060000000000003</v>
      </c>
      <c r="L37" s="25"/>
      <c r="M37" s="25"/>
      <c r="N37" s="25"/>
    </row>
    <row r="38" spans="2:14" x14ac:dyDescent="0.25">
      <c r="B38" s="37">
        <v>600</v>
      </c>
      <c r="C38" s="27">
        <v>0</v>
      </c>
      <c r="D38" s="27">
        <v>0</v>
      </c>
      <c r="E38" s="27">
        <v>600</v>
      </c>
      <c r="F38" s="27">
        <v>0</v>
      </c>
      <c r="G38" s="27">
        <v>100</v>
      </c>
      <c r="H38" s="34">
        <v>1.0752999999999999</v>
      </c>
      <c r="I38" s="34">
        <v>1.0752999999999999</v>
      </c>
      <c r="J38" s="34">
        <v>0.49349999999999999</v>
      </c>
      <c r="L38" s="25"/>
      <c r="M38" s="25"/>
      <c r="N38" s="25"/>
    </row>
    <row r="39" spans="2:14" x14ac:dyDescent="0.25">
      <c r="B39" s="37">
        <v>630</v>
      </c>
      <c r="C39" s="27">
        <v>0</v>
      </c>
      <c r="D39" s="27">
        <v>0</v>
      </c>
      <c r="E39" s="27">
        <v>630</v>
      </c>
      <c r="F39" s="27">
        <v>0</v>
      </c>
      <c r="G39" s="27">
        <v>100</v>
      </c>
      <c r="H39" s="34">
        <v>1.1291</v>
      </c>
      <c r="I39" s="34">
        <v>1.1291</v>
      </c>
      <c r="J39" s="34">
        <v>0.50680000000000003</v>
      </c>
      <c r="L39" s="25"/>
      <c r="M39" s="25"/>
      <c r="N39" s="25"/>
    </row>
    <row r="40" spans="2:14" x14ac:dyDescent="0.25">
      <c r="B40" s="37">
        <v>660</v>
      </c>
      <c r="C40" s="27">
        <v>0</v>
      </c>
      <c r="D40" s="27">
        <v>0</v>
      </c>
      <c r="E40" s="27">
        <v>660</v>
      </c>
      <c r="F40" s="27">
        <v>0</v>
      </c>
      <c r="G40" s="27">
        <v>100</v>
      </c>
      <c r="H40" s="34">
        <v>1.1829000000000001</v>
      </c>
      <c r="I40" s="34">
        <v>1.1829000000000001</v>
      </c>
      <c r="J40" s="34">
        <v>0.52049999999999996</v>
      </c>
      <c r="L40" s="25"/>
      <c r="M40" s="25"/>
      <c r="N40" s="25"/>
    </row>
    <row r="41" spans="2:14" x14ac:dyDescent="0.25">
      <c r="B41" s="37">
        <v>690</v>
      </c>
      <c r="C41" s="27">
        <v>0</v>
      </c>
      <c r="D41" s="27">
        <v>0</v>
      </c>
      <c r="E41" s="27">
        <v>690</v>
      </c>
      <c r="F41" s="27">
        <v>0</v>
      </c>
      <c r="G41" s="27">
        <v>100</v>
      </c>
      <c r="H41" s="34">
        <v>1.2365999999999999</v>
      </c>
      <c r="I41" s="34">
        <v>1.2365999999999999</v>
      </c>
      <c r="J41" s="34">
        <v>0.53480000000000005</v>
      </c>
      <c r="L41" s="25"/>
      <c r="M41" s="25"/>
      <c r="N41" s="25"/>
    </row>
    <row r="42" spans="2:14" x14ac:dyDescent="0.25">
      <c r="B42" s="37">
        <v>720</v>
      </c>
      <c r="C42" s="27">
        <v>0</v>
      </c>
      <c r="D42" s="27">
        <v>0</v>
      </c>
      <c r="E42" s="27">
        <v>720</v>
      </c>
      <c r="F42" s="27">
        <v>0</v>
      </c>
      <c r="G42" s="27">
        <v>100</v>
      </c>
      <c r="H42" s="34">
        <v>1.2904</v>
      </c>
      <c r="I42" s="34">
        <v>1.2904</v>
      </c>
      <c r="J42" s="34">
        <v>0.5494</v>
      </c>
      <c r="L42" s="25"/>
      <c r="M42" s="25"/>
      <c r="N42" s="25"/>
    </row>
    <row r="43" spans="2:14" x14ac:dyDescent="0.25">
      <c r="B43" s="37">
        <v>750</v>
      </c>
      <c r="C43" s="27">
        <v>0</v>
      </c>
      <c r="D43" s="27">
        <v>0</v>
      </c>
      <c r="E43" s="27">
        <v>750</v>
      </c>
      <c r="F43" s="27">
        <v>0</v>
      </c>
      <c r="G43" s="27">
        <v>100</v>
      </c>
      <c r="H43" s="34">
        <v>1.3442000000000001</v>
      </c>
      <c r="I43" s="34">
        <v>1.3442000000000001</v>
      </c>
      <c r="J43" s="34">
        <v>0.5645</v>
      </c>
      <c r="L43" s="25"/>
      <c r="M43" s="25"/>
      <c r="N43" s="25"/>
    </row>
    <row r="44" spans="2:14" x14ac:dyDescent="0.25">
      <c r="B44" s="37">
        <v>780</v>
      </c>
      <c r="C44" s="27">
        <v>0</v>
      </c>
      <c r="D44" s="27">
        <v>0</v>
      </c>
      <c r="E44" s="27">
        <v>780</v>
      </c>
      <c r="F44" s="27">
        <v>0</v>
      </c>
      <c r="G44" s="27">
        <v>100</v>
      </c>
      <c r="H44" s="34">
        <v>1.3978999999999999</v>
      </c>
      <c r="I44" s="34">
        <v>1.3978999999999999</v>
      </c>
      <c r="J44" s="34">
        <v>0.57999999999999996</v>
      </c>
      <c r="L44" s="25"/>
      <c r="M44" s="25"/>
      <c r="N44" s="25"/>
    </row>
    <row r="45" spans="2:14" x14ac:dyDescent="0.25">
      <c r="B45" s="37">
        <v>810</v>
      </c>
      <c r="C45" s="27">
        <v>0</v>
      </c>
      <c r="D45" s="27">
        <v>0</v>
      </c>
      <c r="E45" s="27">
        <v>810</v>
      </c>
      <c r="F45" s="27">
        <v>0</v>
      </c>
      <c r="G45" s="27">
        <v>100</v>
      </c>
      <c r="H45" s="34">
        <v>1.4517</v>
      </c>
      <c r="I45" s="34">
        <v>1.4517</v>
      </c>
      <c r="J45" s="34">
        <v>0.59599999999999997</v>
      </c>
      <c r="L45" s="25"/>
      <c r="M45" s="25"/>
      <c r="N45" s="25"/>
    </row>
    <row r="46" spans="2:14" x14ac:dyDescent="0.25">
      <c r="B46" s="37">
        <v>840</v>
      </c>
      <c r="C46" s="27">
        <v>0</v>
      </c>
      <c r="D46" s="27">
        <v>0</v>
      </c>
      <c r="E46" s="27">
        <v>840</v>
      </c>
      <c r="F46" s="27">
        <v>0</v>
      </c>
      <c r="G46" s="27">
        <v>100</v>
      </c>
      <c r="H46" s="34">
        <v>1.5055000000000001</v>
      </c>
      <c r="I46" s="34">
        <v>1.5055000000000001</v>
      </c>
      <c r="J46" s="34">
        <v>0.61229999999999996</v>
      </c>
      <c r="L46" s="25"/>
      <c r="M46" s="25"/>
      <c r="N46" s="25"/>
    </row>
    <row r="47" spans="2:14" x14ac:dyDescent="0.25">
      <c r="B47" s="37">
        <v>870</v>
      </c>
      <c r="C47" s="27">
        <v>0</v>
      </c>
      <c r="D47" s="27">
        <v>0</v>
      </c>
      <c r="E47" s="27">
        <v>870</v>
      </c>
      <c r="F47" s="27">
        <v>0</v>
      </c>
      <c r="G47" s="27">
        <v>100</v>
      </c>
      <c r="H47" s="34">
        <v>1.5592999999999999</v>
      </c>
      <c r="I47" s="34">
        <v>1.5592999999999999</v>
      </c>
      <c r="J47" s="34">
        <v>0.629</v>
      </c>
      <c r="L47" s="25"/>
      <c r="M47" s="25"/>
      <c r="N47" s="25"/>
    </row>
    <row r="48" spans="2:14" x14ac:dyDescent="0.25">
      <c r="B48" s="37">
        <v>900</v>
      </c>
      <c r="C48" s="27">
        <v>0</v>
      </c>
      <c r="D48" s="27">
        <v>0</v>
      </c>
      <c r="E48" s="27">
        <v>900</v>
      </c>
      <c r="F48" s="27">
        <v>0</v>
      </c>
      <c r="G48" s="27">
        <v>100</v>
      </c>
      <c r="H48" s="34">
        <v>1.613</v>
      </c>
      <c r="I48" s="34">
        <v>1.613</v>
      </c>
      <c r="J48" s="34">
        <v>0.6462</v>
      </c>
      <c r="L48" s="25"/>
      <c r="M48" s="25"/>
      <c r="N48" s="25"/>
    </row>
    <row r="49" spans="2:14" x14ac:dyDescent="0.25">
      <c r="B49" s="37">
        <v>930</v>
      </c>
      <c r="C49" s="27">
        <v>0</v>
      </c>
      <c r="D49" s="27">
        <v>0</v>
      </c>
      <c r="E49" s="27">
        <v>930</v>
      </c>
      <c r="F49" s="27">
        <v>0</v>
      </c>
      <c r="G49" s="27">
        <v>100</v>
      </c>
      <c r="H49" s="34">
        <v>1.6668000000000001</v>
      </c>
      <c r="I49" s="34">
        <v>1.6668000000000001</v>
      </c>
      <c r="J49" s="34">
        <v>0.66369999999999996</v>
      </c>
      <c r="L49" s="25"/>
      <c r="M49" s="25"/>
      <c r="N49" s="25"/>
    </row>
    <row r="50" spans="2:14" x14ac:dyDescent="0.25">
      <c r="B50" s="37">
        <v>960</v>
      </c>
      <c r="C50" s="27">
        <v>0</v>
      </c>
      <c r="D50" s="27">
        <v>0</v>
      </c>
      <c r="E50" s="27">
        <v>960</v>
      </c>
      <c r="F50" s="27">
        <v>0</v>
      </c>
      <c r="G50" s="27">
        <v>100</v>
      </c>
      <c r="H50" s="34">
        <v>1.7205999999999999</v>
      </c>
      <c r="I50" s="34">
        <v>1.7205999999999999</v>
      </c>
      <c r="J50" s="34">
        <v>0.68159999999999998</v>
      </c>
      <c r="L50" s="25"/>
      <c r="M50" s="25"/>
      <c r="N50" s="25"/>
    </row>
    <row r="51" spans="2:14" x14ac:dyDescent="0.25">
      <c r="B51" s="37">
        <v>990</v>
      </c>
      <c r="C51" s="27">
        <v>0</v>
      </c>
      <c r="D51" s="27">
        <v>0</v>
      </c>
      <c r="E51" s="27">
        <v>990</v>
      </c>
      <c r="F51" s="27">
        <v>0</v>
      </c>
      <c r="G51" s="27">
        <v>100</v>
      </c>
      <c r="H51" s="34">
        <v>1.7743</v>
      </c>
      <c r="I51" s="34">
        <v>1.7743</v>
      </c>
      <c r="J51" s="34">
        <v>0.69989999999999997</v>
      </c>
      <c r="L51" s="25"/>
      <c r="M51" s="25"/>
      <c r="N51" s="25"/>
    </row>
    <row r="52" spans="2:14" x14ac:dyDescent="0.25">
      <c r="B52" s="37">
        <v>1020</v>
      </c>
      <c r="C52" s="27">
        <v>1.33</v>
      </c>
      <c r="D52" s="27">
        <v>180</v>
      </c>
      <c r="E52" s="27">
        <v>1020</v>
      </c>
      <c r="F52" s="27">
        <v>-0.35</v>
      </c>
      <c r="G52" s="27">
        <v>100</v>
      </c>
      <c r="H52" s="34">
        <v>1.8249</v>
      </c>
      <c r="I52" s="34">
        <v>1.8252999999999999</v>
      </c>
      <c r="J52" s="34">
        <v>0.71970000000000001</v>
      </c>
      <c r="L52" s="25"/>
      <c r="M52" s="25"/>
      <c r="N52" s="25"/>
    </row>
    <row r="53" spans="2:14" x14ac:dyDescent="0.25">
      <c r="B53" s="37">
        <v>1050</v>
      </c>
      <c r="C53" s="27">
        <v>3.33</v>
      </c>
      <c r="D53" s="27">
        <v>180</v>
      </c>
      <c r="E53" s="27">
        <v>1049.97</v>
      </c>
      <c r="F53" s="27">
        <v>-1.57</v>
      </c>
      <c r="G53" s="27">
        <v>100</v>
      </c>
      <c r="H53" s="34">
        <v>1.8712</v>
      </c>
      <c r="I53" s="34">
        <v>1.8734999999999999</v>
      </c>
      <c r="J53" s="34">
        <v>0.74439999999999995</v>
      </c>
      <c r="L53" s="25"/>
      <c r="M53" s="25"/>
      <c r="N53" s="25"/>
    </row>
    <row r="54" spans="2:14" x14ac:dyDescent="0.25">
      <c r="B54" s="37">
        <v>1080</v>
      </c>
      <c r="C54" s="27">
        <v>5.33</v>
      </c>
      <c r="D54" s="27">
        <v>180</v>
      </c>
      <c r="E54" s="27">
        <v>1079.8800000000001</v>
      </c>
      <c r="F54" s="27">
        <v>-3.83</v>
      </c>
      <c r="G54" s="27">
        <v>100</v>
      </c>
      <c r="H54" s="34">
        <v>1.9156</v>
      </c>
      <c r="I54" s="34">
        <v>1.9219999999999999</v>
      </c>
      <c r="J54" s="34">
        <v>0.77410000000000001</v>
      </c>
      <c r="L54" s="25"/>
      <c r="M54" s="25"/>
      <c r="N54" s="25"/>
    </row>
    <row r="55" spans="2:14" x14ac:dyDescent="0.25">
      <c r="B55" s="37">
        <v>1110</v>
      </c>
      <c r="C55" s="27">
        <v>7.33</v>
      </c>
      <c r="D55" s="27">
        <v>180</v>
      </c>
      <c r="E55" s="27">
        <v>1109.7</v>
      </c>
      <c r="F55" s="27">
        <v>-7.14</v>
      </c>
      <c r="G55" s="27">
        <v>100</v>
      </c>
      <c r="H55" s="34">
        <v>1.9581999999999999</v>
      </c>
      <c r="I55" s="34">
        <v>1.9709000000000001</v>
      </c>
      <c r="J55" s="34">
        <v>0.80869999999999997</v>
      </c>
      <c r="L55" s="25"/>
      <c r="M55" s="25"/>
      <c r="N55" s="25"/>
    </row>
    <row r="56" spans="2:14" x14ac:dyDescent="0.25">
      <c r="B56" s="37">
        <v>1140</v>
      </c>
      <c r="C56" s="27">
        <v>9.33</v>
      </c>
      <c r="D56" s="27">
        <v>180</v>
      </c>
      <c r="E56" s="27">
        <v>1139.3800000000001</v>
      </c>
      <c r="F56" s="27">
        <v>-11.49</v>
      </c>
      <c r="G56" s="27">
        <v>100</v>
      </c>
      <c r="H56" s="34">
        <v>1.9987999999999999</v>
      </c>
      <c r="I56" s="34">
        <v>2.0207000000000002</v>
      </c>
      <c r="J56" s="34">
        <v>0.84770000000000001</v>
      </c>
      <c r="L56" s="25"/>
      <c r="M56" s="25"/>
      <c r="N56" s="25"/>
    </row>
    <row r="57" spans="2:14" x14ac:dyDescent="0.25">
      <c r="B57" s="37">
        <v>1170</v>
      </c>
      <c r="C57" s="27">
        <v>11.33</v>
      </c>
      <c r="D57" s="27">
        <v>180</v>
      </c>
      <c r="E57" s="27">
        <v>1168.8900000000001</v>
      </c>
      <c r="F57" s="27">
        <v>-16.87</v>
      </c>
      <c r="G57" s="27">
        <v>100</v>
      </c>
      <c r="H57" s="34">
        <v>2.0375999999999999</v>
      </c>
      <c r="I57" s="34">
        <v>2.0716999999999999</v>
      </c>
      <c r="J57" s="34">
        <v>0.89090000000000003</v>
      </c>
      <c r="L57" s="25"/>
      <c r="M57" s="25"/>
      <c r="N57" s="25"/>
    </row>
    <row r="58" spans="2:14" x14ac:dyDescent="0.25">
      <c r="B58" s="37">
        <v>1200</v>
      </c>
      <c r="C58" s="27">
        <v>13.33</v>
      </c>
      <c r="D58" s="27">
        <v>180</v>
      </c>
      <c r="E58" s="27">
        <v>1198.2</v>
      </c>
      <c r="F58" s="27">
        <v>-23.27</v>
      </c>
      <c r="G58" s="27">
        <v>100</v>
      </c>
      <c r="H58" s="34">
        <v>2.0743999999999998</v>
      </c>
      <c r="I58" s="34">
        <v>2.1246999999999998</v>
      </c>
      <c r="J58" s="34">
        <v>0.93779999999999997</v>
      </c>
      <c r="L58" s="25"/>
      <c r="M58" s="25"/>
      <c r="N58" s="25"/>
    </row>
    <row r="59" spans="2:14" x14ac:dyDescent="0.25">
      <c r="B59" s="37">
        <v>1230</v>
      </c>
      <c r="C59" s="27">
        <v>15.33</v>
      </c>
      <c r="D59" s="27">
        <v>180</v>
      </c>
      <c r="E59" s="27">
        <v>1227.27</v>
      </c>
      <c r="F59" s="27">
        <v>-30.7</v>
      </c>
      <c r="G59" s="27">
        <v>100</v>
      </c>
      <c r="H59" s="34">
        <v>2.1093000000000002</v>
      </c>
      <c r="I59" s="34">
        <v>2.1800000000000002</v>
      </c>
      <c r="J59" s="34">
        <v>0.98819999999999997</v>
      </c>
      <c r="L59" s="25"/>
      <c r="M59" s="25"/>
      <c r="N59" s="25"/>
    </row>
    <row r="60" spans="2:14" x14ac:dyDescent="0.25">
      <c r="B60" s="37">
        <v>1260</v>
      </c>
      <c r="C60" s="27">
        <v>17.329999999999998</v>
      </c>
      <c r="D60" s="27">
        <v>180</v>
      </c>
      <c r="E60" s="27">
        <v>1256.05</v>
      </c>
      <c r="F60" s="27">
        <v>-39.130000000000003</v>
      </c>
      <c r="G60" s="27">
        <v>100</v>
      </c>
      <c r="H60" s="34">
        <v>2.1423000000000001</v>
      </c>
      <c r="I60" s="34">
        <v>2.2385000000000002</v>
      </c>
      <c r="J60" s="34">
        <v>1.0415000000000001</v>
      </c>
      <c r="L60" s="25"/>
      <c r="M60" s="25"/>
      <c r="N60" s="25"/>
    </row>
    <row r="61" spans="2:14" x14ac:dyDescent="0.25">
      <c r="B61" s="37">
        <v>1290</v>
      </c>
      <c r="C61" s="27">
        <v>19.329999999999998</v>
      </c>
      <c r="D61" s="27">
        <v>180</v>
      </c>
      <c r="E61" s="27">
        <v>1284.53</v>
      </c>
      <c r="F61" s="27">
        <v>-48.57</v>
      </c>
      <c r="G61" s="27">
        <v>100</v>
      </c>
      <c r="H61" s="34">
        <v>2.1735000000000002</v>
      </c>
      <c r="I61" s="34">
        <v>2.3007</v>
      </c>
      <c r="J61" s="34">
        <v>1.0975999999999999</v>
      </c>
      <c r="L61" s="25"/>
      <c r="M61" s="25"/>
      <c r="N61" s="25"/>
    </row>
    <row r="62" spans="2:14" x14ac:dyDescent="0.25">
      <c r="B62" s="37">
        <v>1320</v>
      </c>
      <c r="C62" s="27">
        <v>21.33</v>
      </c>
      <c r="D62" s="27">
        <v>180</v>
      </c>
      <c r="E62" s="27">
        <v>1312.66</v>
      </c>
      <c r="F62" s="27">
        <v>-58.99</v>
      </c>
      <c r="G62" s="27">
        <v>100</v>
      </c>
      <c r="H62" s="34">
        <v>2.2029999999999998</v>
      </c>
      <c r="I62" s="34">
        <v>2.3673999999999999</v>
      </c>
      <c r="J62" s="34">
        <v>1.1560999999999999</v>
      </c>
      <c r="L62" s="25"/>
      <c r="M62" s="25"/>
      <c r="N62" s="25"/>
    </row>
    <row r="63" spans="2:14" x14ac:dyDescent="0.25">
      <c r="B63" s="37">
        <v>1350</v>
      </c>
      <c r="C63" s="27">
        <v>23.33</v>
      </c>
      <c r="D63" s="27">
        <v>180</v>
      </c>
      <c r="E63" s="27">
        <v>1340.41</v>
      </c>
      <c r="F63" s="27">
        <v>-70.38</v>
      </c>
      <c r="G63" s="27">
        <v>100</v>
      </c>
      <c r="H63" s="34">
        <v>2.2309000000000001</v>
      </c>
      <c r="I63" s="34">
        <v>2.4392</v>
      </c>
      <c r="J63" s="34">
        <v>1.2166999999999999</v>
      </c>
      <c r="L63" s="25"/>
      <c r="M63" s="25"/>
      <c r="N63" s="25"/>
    </row>
    <row r="64" spans="2:14" x14ac:dyDescent="0.25">
      <c r="B64" s="37">
        <v>1380</v>
      </c>
      <c r="C64" s="27">
        <v>25.33</v>
      </c>
      <c r="D64" s="27">
        <v>180</v>
      </c>
      <c r="E64" s="27">
        <v>1367.74</v>
      </c>
      <c r="F64" s="27">
        <v>-82.74</v>
      </c>
      <c r="G64" s="27">
        <v>100</v>
      </c>
      <c r="H64" s="34">
        <v>2.2570999999999999</v>
      </c>
      <c r="I64" s="34">
        <v>2.5167000000000002</v>
      </c>
      <c r="J64" s="34">
        <v>1.2791999999999999</v>
      </c>
      <c r="L64" s="25"/>
      <c r="M64" s="25"/>
      <c r="N64" s="25"/>
    </row>
    <row r="65" spans="2:14" x14ac:dyDescent="0.25">
      <c r="B65" s="37">
        <v>1410</v>
      </c>
      <c r="C65" s="27">
        <v>27.33</v>
      </c>
      <c r="D65" s="27">
        <v>180</v>
      </c>
      <c r="E65" s="27">
        <v>1394.63</v>
      </c>
      <c r="F65" s="27">
        <v>-96.05</v>
      </c>
      <c r="G65" s="27">
        <v>100</v>
      </c>
      <c r="H65" s="34">
        <v>2.282</v>
      </c>
      <c r="I65" s="34">
        <v>2.6006</v>
      </c>
      <c r="J65" s="34">
        <v>1.3432999999999999</v>
      </c>
      <c r="L65" s="25"/>
      <c r="M65" s="25"/>
      <c r="N65" s="25"/>
    </row>
    <row r="66" spans="2:14" x14ac:dyDescent="0.25">
      <c r="B66" s="37">
        <v>1440</v>
      </c>
      <c r="C66" s="27">
        <v>29.33</v>
      </c>
      <c r="D66" s="27">
        <v>180</v>
      </c>
      <c r="E66" s="27">
        <v>1421.03</v>
      </c>
      <c r="F66" s="27">
        <v>-110.29</v>
      </c>
      <c r="G66" s="27">
        <v>100</v>
      </c>
      <c r="H66" s="34">
        <v>2.3054999999999999</v>
      </c>
      <c r="I66" s="34">
        <v>2.6915</v>
      </c>
      <c r="J66" s="34">
        <v>1.4088000000000001</v>
      </c>
      <c r="L66" s="25"/>
      <c r="M66" s="25"/>
      <c r="N66" s="25"/>
    </row>
    <row r="67" spans="2:14" x14ac:dyDescent="0.25">
      <c r="B67" s="37">
        <v>1470</v>
      </c>
      <c r="C67" s="27">
        <v>31.33</v>
      </c>
      <c r="D67" s="27">
        <v>180</v>
      </c>
      <c r="E67" s="27">
        <v>1446.93</v>
      </c>
      <c r="F67" s="27">
        <v>-125.43</v>
      </c>
      <c r="G67" s="27">
        <v>100</v>
      </c>
      <c r="H67" s="34">
        <v>2.3277999999999999</v>
      </c>
      <c r="I67" s="34">
        <v>2.7896999999999998</v>
      </c>
      <c r="J67" s="34">
        <v>1.4755</v>
      </c>
      <c r="L67" s="25"/>
      <c r="M67" s="25"/>
      <c r="N67" s="25"/>
    </row>
    <row r="68" spans="2:14" x14ac:dyDescent="0.25">
      <c r="B68" s="37">
        <v>1500</v>
      </c>
      <c r="C68" s="27">
        <v>33.33</v>
      </c>
      <c r="D68" s="27">
        <v>180</v>
      </c>
      <c r="E68" s="27">
        <v>1472.28</v>
      </c>
      <c r="F68" s="27">
        <v>-141.47999999999999</v>
      </c>
      <c r="G68" s="27">
        <v>100</v>
      </c>
      <c r="H68" s="34">
        <v>2.3491</v>
      </c>
      <c r="I68" s="34">
        <v>2.8957999999999999</v>
      </c>
      <c r="J68" s="34">
        <v>1.5432999999999999</v>
      </c>
      <c r="L68" s="25"/>
      <c r="M68" s="25"/>
      <c r="N68" s="25"/>
    </row>
    <row r="69" spans="2:14" x14ac:dyDescent="0.25">
      <c r="B69" s="37">
        <v>1530</v>
      </c>
      <c r="C69" s="27">
        <v>35.33</v>
      </c>
      <c r="D69" s="27">
        <v>180</v>
      </c>
      <c r="E69" s="27">
        <v>1497.05</v>
      </c>
      <c r="F69" s="27">
        <v>-158.38999999999999</v>
      </c>
      <c r="G69" s="27">
        <v>100</v>
      </c>
      <c r="H69" s="34">
        <v>2.3694999999999999</v>
      </c>
      <c r="I69" s="34">
        <v>3.0099</v>
      </c>
      <c r="J69" s="34">
        <v>1.6120000000000001</v>
      </c>
      <c r="L69" s="25"/>
      <c r="M69" s="25"/>
      <c r="N69" s="25"/>
    </row>
    <row r="70" spans="2:14" x14ac:dyDescent="0.25">
      <c r="B70" s="37">
        <v>1560</v>
      </c>
      <c r="C70" s="27">
        <v>37.33</v>
      </c>
      <c r="D70" s="27">
        <v>180</v>
      </c>
      <c r="E70" s="27">
        <v>1521.22</v>
      </c>
      <c r="F70" s="27">
        <v>-176.17</v>
      </c>
      <c r="G70" s="27">
        <v>100</v>
      </c>
      <c r="H70" s="34">
        <v>2.3892000000000002</v>
      </c>
      <c r="I70" s="34">
        <v>3.1324999999999998</v>
      </c>
      <c r="J70" s="34">
        <v>1.6813</v>
      </c>
      <c r="L70" s="25"/>
      <c r="M70" s="25"/>
      <c r="N70" s="25"/>
    </row>
    <row r="71" spans="2:14" x14ac:dyDescent="0.25">
      <c r="B71" s="37">
        <v>1590</v>
      </c>
      <c r="C71" s="27">
        <v>39.33</v>
      </c>
      <c r="D71" s="27">
        <v>180</v>
      </c>
      <c r="E71" s="27">
        <v>1544.75</v>
      </c>
      <c r="F71" s="27">
        <v>-194.77</v>
      </c>
      <c r="G71" s="27">
        <v>100</v>
      </c>
      <c r="H71" s="34">
        <v>2.4083000000000001</v>
      </c>
      <c r="I71" s="34">
        <v>3.2635000000000001</v>
      </c>
      <c r="J71" s="34">
        <v>1.7513000000000001</v>
      </c>
      <c r="L71" s="25"/>
      <c r="M71" s="25"/>
      <c r="N71" s="25"/>
    </row>
    <row r="72" spans="2:14" x14ac:dyDescent="0.25">
      <c r="B72" s="37">
        <v>1620</v>
      </c>
      <c r="C72" s="27">
        <v>41.33</v>
      </c>
      <c r="D72" s="27">
        <v>180</v>
      </c>
      <c r="E72" s="27">
        <v>1567.62</v>
      </c>
      <c r="F72" s="27">
        <v>-214.19</v>
      </c>
      <c r="G72" s="27">
        <v>100</v>
      </c>
      <c r="H72" s="34">
        <v>2.4268999999999998</v>
      </c>
      <c r="I72" s="34">
        <v>3.4032</v>
      </c>
      <c r="J72" s="34">
        <v>1.8217000000000001</v>
      </c>
      <c r="L72" s="25"/>
      <c r="M72" s="25"/>
      <c r="N72" s="25"/>
    </row>
    <row r="73" spans="2:14" x14ac:dyDescent="0.25">
      <c r="B73" s="37">
        <v>1650</v>
      </c>
      <c r="C73" s="27">
        <v>43.33</v>
      </c>
      <c r="D73" s="27">
        <v>180</v>
      </c>
      <c r="E73" s="27">
        <v>1589.79</v>
      </c>
      <c r="F73" s="27">
        <v>-234.39</v>
      </c>
      <c r="G73" s="27">
        <v>100</v>
      </c>
      <c r="H73" s="34">
        <v>2.4453</v>
      </c>
      <c r="I73" s="34">
        <v>3.5514999999999999</v>
      </c>
      <c r="J73" s="34">
        <v>1.8925000000000001</v>
      </c>
      <c r="L73" s="25"/>
      <c r="M73" s="25"/>
      <c r="N73" s="25"/>
    </row>
    <row r="74" spans="2:14" x14ac:dyDescent="0.25">
      <c r="B74" s="37">
        <v>1680</v>
      </c>
      <c r="C74" s="27">
        <v>45.33</v>
      </c>
      <c r="D74" s="27">
        <v>180</v>
      </c>
      <c r="E74" s="27">
        <v>1611.25</v>
      </c>
      <c r="F74" s="27">
        <v>-255.35</v>
      </c>
      <c r="G74" s="27">
        <v>100</v>
      </c>
      <c r="H74" s="34">
        <v>2.4636</v>
      </c>
      <c r="I74" s="34">
        <v>3.7082999999999999</v>
      </c>
      <c r="J74" s="34">
        <v>1.9634</v>
      </c>
      <c r="L74" s="25"/>
      <c r="M74" s="25"/>
      <c r="N74" s="25"/>
    </row>
    <row r="75" spans="2:14" x14ac:dyDescent="0.25">
      <c r="B75" s="37">
        <v>1710</v>
      </c>
      <c r="C75" s="27">
        <v>47.33</v>
      </c>
      <c r="D75" s="27">
        <v>180</v>
      </c>
      <c r="E75" s="27">
        <v>1631.97</v>
      </c>
      <c r="F75" s="27">
        <v>-277.05</v>
      </c>
      <c r="G75" s="27">
        <v>100</v>
      </c>
      <c r="H75" s="34">
        <v>2.4820000000000002</v>
      </c>
      <c r="I75" s="34">
        <v>3.8736000000000002</v>
      </c>
      <c r="J75" s="34">
        <v>2.0346000000000002</v>
      </c>
      <c r="L75" s="25"/>
      <c r="M75" s="25"/>
      <c r="N75" s="25"/>
    </row>
    <row r="76" spans="2:14" x14ac:dyDescent="0.25">
      <c r="B76" s="37">
        <v>1740</v>
      </c>
      <c r="C76" s="27">
        <v>49.33</v>
      </c>
      <c r="D76" s="27">
        <v>180</v>
      </c>
      <c r="E76" s="27">
        <v>1651.91</v>
      </c>
      <c r="F76" s="27">
        <v>-299.45999999999998</v>
      </c>
      <c r="G76" s="27">
        <v>100</v>
      </c>
      <c r="H76" s="34">
        <v>2.5005000000000002</v>
      </c>
      <c r="I76" s="34">
        <v>4.0472000000000001</v>
      </c>
      <c r="J76" s="34">
        <v>2.1057000000000001</v>
      </c>
      <c r="L76" s="25"/>
      <c r="M76" s="25"/>
      <c r="N76" s="25"/>
    </row>
    <row r="77" spans="2:14" x14ac:dyDescent="0.25">
      <c r="B77" s="37">
        <v>1770</v>
      </c>
      <c r="C77" s="27">
        <v>51.33</v>
      </c>
      <c r="D77" s="27">
        <v>180</v>
      </c>
      <c r="E77" s="27">
        <v>1671.06</v>
      </c>
      <c r="F77" s="27">
        <v>-322.55</v>
      </c>
      <c r="G77" s="27">
        <v>100</v>
      </c>
      <c r="H77" s="34">
        <v>2.5194000000000001</v>
      </c>
      <c r="I77" s="34">
        <v>4.2287999999999997</v>
      </c>
      <c r="J77" s="34">
        <v>2.1768000000000001</v>
      </c>
      <c r="L77" s="25"/>
      <c r="M77" s="25"/>
      <c r="N77" s="25"/>
    </row>
    <row r="78" spans="2:14" x14ac:dyDescent="0.25">
      <c r="B78" s="37">
        <v>1800</v>
      </c>
      <c r="C78" s="27">
        <v>53.33</v>
      </c>
      <c r="D78" s="27">
        <v>180</v>
      </c>
      <c r="E78" s="27">
        <v>1689.39</v>
      </c>
      <c r="F78" s="27">
        <v>-346.29</v>
      </c>
      <c r="G78" s="27">
        <v>100</v>
      </c>
      <c r="H78" s="34">
        <v>2.5388000000000002</v>
      </c>
      <c r="I78" s="34">
        <v>4.4181999999999997</v>
      </c>
      <c r="J78" s="34">
        <v>2.2477999999999998</v>
      </c>
      <c r="L78" s="25"/>
      <c r="M78" s="25"/>
      <c r="N78" s="25"/>
    </row>
    <row r="79" spans="2:14" x14ac:dyDescent="0.25">
      <c r="B79" s="37">
        <v>1830</v>
      </c>
      <c r="C79" s="27">
        <v>55.33</v>
      </c>
      <c r="D79" s="27">
        <v>180</v>
      </c>
      <c r="E79" s="27">
        <v>1706.89</v>
      </c>
      <c r="F79" s="27">
        <v>-370.66</v>
      </c>
      <c r="G79" s="27">
        <v>100</v>
      </c>
      <c r="H79" s="34">
        <v>2.5588000000000002</v>
      </c>
      <c r="I79" s="34">
        <v>4.6151999999999997</v>
      </c>
      <c r="J79" s="34">
        <v>2.3186</v>
      </c>
      <c r="L79" s="25"/>
      <c r="M79" s="25"/>
      <c r="N79" s="25"/>
    </row>
    <row r="80" spans="2:14" x14ac:dyDescent="0.25">
      <c r="B80" s="37">
        <v>1860</v>
      </c>
      <c r="C80" s="27">
        <v>57.33</v>
      </c>
      <c r="D80" s="27">
        <v>180</v>
      </c>
      <c r="E80" s="27">
        <v>1723.52</v>
      </c>
      <c r="F80" s="27">
        <v>-395.63</v>
      </c>
      <c r="G80" s="27">
        <v>100</v>
      </c>
      <c r="H80" s="34">
        <v>2.5794999999999999</v>
      </c>
      <c r="I80" s="34">
        <v>4.8193000000000001</v>
      </c>
      <c r="J80" s="34">
        <v>2.3892000000000002</v>
      </c>
      <c r="L80" s="25"/>
      <c r="M80" s="25"/>
      <c r="N80" s="25"/>
    </row>
    <row r="81" spans="2:14" x14ac:dyDescent="0.25">
      <c r="B81" s="37">
        <v>1890</v>
      </c>
      <c r="C81" s="27">
        <v>59.33</v>
      </c>
      <c r="D81" s="27">
        <v>180</v>
      </c>
      <c r="E81" s="27">
        <v>1739.27</v>
      </c>
      <c r="F81" s="27">
        <v>-421.16</v>
      </c>
      <c r="G81" s="27">
        <v>100</v>
      </c>
      <c r="H81" s="34">
        <v>2.601</v>
      </c>
      <c r="I81" s="34">
        <v>5.0303000000000004</v>
      </c>
      <c r="J81" s="34">
        <v>2.4594999999999998</v>
      </c>
      <c r="L81" s="25"/>
      <c r="M81" s="25"/>
      <c r="N81" s="25"/>
    </row>
    <row r="82" spans="2:14" x14ac:dyDescent="0.25">
      <c r="B82" s="37">
        <v>1920</v>
      </c>
      <c r="C82" s="27">
        <v>61.33</v>
      </c>
      <c r="D82" s="27">
        <v>180</v>
      </c>
      <c r="E82" s="27">
        <v>1754.12</v>
      </c>
      <c r="F82" s="27">
        <v>-447.23</v>
      </c>
      <c r="G82" s="27">
        <v>100</v>
      </c>
      <c r="H82" s="34">
        <v>2.6234999999999999</v>
      </c>
      <c r="I82" s="34">
        <v>5.2477999999999998</v>
      </c>
      <c r="J82" s="34">
        <v>2.5293999999999999</v>
      </c>
      <c r="L82" s="25"/>
      <c r="M82" s="25"/>
      <c r="N82" s="25"/>
    </row>
    <row r="83" spans="2:14" x14ac:dyDescent="0.25">
      <c r="B83" s="37">
        <v>1950</v>
      </c>
      <c r="C83" s="27">
        <v>63.33</v>
      </c>
      <c r="D83" s="27">
        <v>180</v>
      </c>
      <c r="E83" s="27">
        <v>1768.05</v>
      </c>
      <c r="F83" s="27">
        <v>-473.79</v>
      </c>
      <c r="G83" s="27">
        <v>100</v>
      </c>
      <c r="H83" s="34">
        <v>2.6469999999999998</v>
      </c>
      <c r="I83" s="34">
        <v>5.4714999999999998</v>
      </c>
      <c r="J83" s="34">
        <v>2.5990000000000002</v>
      </c>
      <c r="L83" s="25"/>
      <c r="M83" s="25"/>
      <c r="N83" s="25"/>
    </row>
    <row r="84" spans="2:14" x14ac:dyDescent="0.25">
      <c r="B84" s="37">
        <v>1980</v>
      </c>
      <c r="C84" s="27">
        <v>65.33</v>
      </c>
      <c r="D84" s="27">
        <v>180</v>
      </c>
      <c r="E84" s="27">
        <v>1781.04</v>
      </c>
      <c r="F84" s="27">
        <v>-500.83</v>
      </c>
      <c r="G84" s="27">
        <v>100</v>
      </c>
      <c r="H84" s="34">
        <v>2.6715</v>
      </c>
      <c r="I84" s="34">
        <v>5.7009999999999996</v>
      </c>
      <c r="J84" s="34">
        <v>2.6680999999999999</v>
      </c>
      <c r="L84" s="25"/>
      <c r="M84" s="25"/>
      <c r="N84" s="25"/>
    </row>
    <row r="85" spans="2:14" x14ac:dyDescent="0.25">
      <c r="B85" s="37">
        <v>2010</v>
      </c>
      <c r="C85" s="27">
        <v>67.33</v>
      </c>
      <c r="D85" s="27">
        <v>180</v>
      </c>
      <c r="E85" s="27">
        <v>1793.09</v>
      </c>
      <c r="F85" s="27">
        <v>-528.30999999999995</v>
      </c>
      <c r="G85" s="27">
        <v>100</v>
      </c>
      <c r="H85" s="34">
        <v>2.6970999999999998</v>
      </c>
      <c r="I85" s="34">
        <v>5.9358000000000004</v>
      </c>
      <c r="J85" s="34">
        <v>2.7368000000000001</v>
      </c>
      <c r="L85" s="25"/>
      <c r="M85" s="25"/>
      <c r="N85" s="25"/>
    </row>
    <row r="86" spans="2:14" x14ac:dyDescent="0.25">
      <c r="B86" s="37">
        <v>2040</v>
      </c>
      <c r="C86" s="27">
        <v>69.33</v>
      </c>
      <c r="D86" s="27">
        <v>180</v>
      </c>
      <c r="E86" s="27">
        <v>1804.16</v>
      </c>
      <c r="F86" s="27">
        <v>-556.19000000000005</v>
      </c>
      <c r="G86" s="27">
        <v>100</v>
      </c>
      <c r="H86" s="34">
        <v>2.7239</v>
      </c>
      <c r="I86" s="34">
        <v>6.1756000000000002</v>
      </c>
      <c r="J86" s="34">
        <v>2.8048999999999999</v>
      </c>
      <c r="L86" s="25"/>
      <c r="M86" s="25"/>
      <c r="N86" s="25"/>
    </row>
    <row r="87" spans="2:14" x14ac:dyDescent="0.25">
      <c r="B87" s="37">
        <v>2070</v>
      </c>
      <c r="C87" s="27">
        <v>71.33</v>
      </c>
      <c r="D87" s="27">
        <v>180</v>
      </c>
      <c r="E87" s="27">
        <v>1814.26</v>
      </c>
      <c r="F87" s="27">
        <v>-584.42999999999995</v>
      </c>
      <c r="G87" s="27">
        <v>100</v>
      </c>
      <c r="H87" s="34">
        <v>2.7517999999999998</v>
      </c>
      <c r="I87" s="34">
        <v>6.42</v>
      </c>
      <c r="J87" s="34">
        <v>2.8725999999999998</v>
      </c>
      <c r="L87" s="25"/>
      <c r="M87" s="25"/>
      <c r="N87" s="25"/>
    </row>
    <row r="88" spans="2:14" x14ac:dyDescent="0.25">
      <c r="B88" s="37">
        <v>2100</v>
      </c>
      <c r="C88" s="27">
        <v>73.33</v>
      </c>
      <c r="D88" s="27">
        <v>180</v>
      </c>
      <c r="E88" s="27">
        <v>1823.37</v>
      </c>
      <c r="F88" s="27">
        <v>-613.02</v>
      </c>
      <c r="G88" s="27">
        <v>100</v>
      </c>
      <c r="H88" s="34">
        <v>2.7808000000000002</v>
      </c>
      <c r="I88" s="34">
        <v>6.6685999999999996</v>
      </c>
      <c r="J88" s="34">
        <v>2.9397000000000002</v>
      </c>
      <c r="L88" s="25"/>
      <c r="M88" s="25"/>
      <c r="N88" s="25"/>
    </row>
    <row r="89" spans="2:14" x14ac:dyDescent="0.25">
      <c r="B89" s="37">
        <v>2130</v>
      </c>
      <c r="C89" s="27">
        <v>75.33</v>
      </c>
      <c r="D89" s="27">
        <v>180</v>
      </c>
      <c r="E89" s="27">
        <v>1831.47</v>
      </c>
      <c r="F89" s="27">
        <v>-641.9</v>
      </c>
      <c r="G89" s="27">
        <v>100</v>
      </c>
      <c r="H89" s="34">
        <v>2.8109000000000002</v>
      </c>
      <c r="I89" s="34">
        <v>6.9210000000000003</v>
      </c>
      <c r="J89" s="34">
        <v>3.0063</v>
      </c>
      <c r="L89" s="25"/>
      <c r="M89" s="25"/>
      <c r="N89" s="25"/>
    </row>
    <row r="90" spans="2:14" x14ac:dyDescent="0.25">
      <c r="B90" s="37">
        <v>2160</v>
      </c>
      <c r="C90" s="27">
        <v>77.33</v>
      </c>
      <c r="D90" s="27">
        <v>180</v>
      </c>
      <c r="E90" s="27">
        <v>1838.56</v>
      </c>
      <c r="F90" s="27">
        <v>-671.05</v>
      </c>
      <c r="G90" s="27">
        <v>100</v>
      </c>
      <c r="H90" s="34">
        <v>2.8420999999999998</v>
      </c>
      <c r="I90" s="34">
        <v>7.1767000000000003</v>
      </c>
      <c r="J90" s="34">
        <v>3.0724</v>
      </c>
      <c r="L90" s="25"/>
      <c r="M90" s="25"/>
      <c r="N90" s="25"/>
    </row>
    <row r="91" spans="2:14" x14ac:dyDescent="0.25">
      <c r="B91" s="37">
        <v>2190</v>
      </c>
      <c r="C91" s="27">
        <v>79.33</v>
      </c>
      <c r="D91" s="27">
        <v>180</v>
      </c>
      <c r="E91" s="27">
        <v>1844.63</v>
      </c>
      <c r="F91" s="27">
        <v>-700.43</v>
      </c>
      <c r="G91" s="27">
        <v>100</v>
      </c>
      <c r="H91" s="34">
        <v>2.8742000000000001</v>
      </c>
      <c r="I91" s="34">
        <v>7.4352999999999998</v>
      </c>
      <c r="J91" s="34">
        <v>3.1377999999999999</v>
      </c>
      <c r="L91" s="25"/>
      <c r="M91" s="25"/>
      <c r="N91" s="25"/>
    </row>
    <row r="92" spans="2:14" x14ac:dyDescent="0.25">
      <c r="B92" s="37">
        <v>2220</v>
      </c>
      <c r="C92" s="27">
        <v>81.33</v>
      </c>
      <c r="D92" s="27">
        <v>180</v>
      </c>
      <c r="E92" s="27">
        <v>1849.66</v>
      </c>
      <c r="F92" s="27">
        <v>-730</v>
      </c>
      <c r="G92" s="27">
        <v>100</v>
      </c>
      <c r="H92" s="34">
        <v>2.9074</v>
      </c>
      <c r="I92" s="34">
        <v>7.6965000000000003</v>
      </c>
      <c r="J92" s="34">
        <v>3.2027000000000001</v>
      </c>
      <c r="L92" s="25"/>
      <c r="M92" s="25"/>
      <c r="N92" s="25"/>
    </row>
    <row r="93" spans="2:14" x14ac:dyDescent="0.25">
      <c r="B93" s="37">
        <v>2250</v>
      </c>
      <c r="C93" s="27">
        <v>83.33</v>
      </c>
      <c r="D93" s="27">
        <v>180</v>
      </c>
      <c r="E93" s="27">
        <v>1853.67</v>
      </c>
      <c r="F93" s="27">
        <v>-759.73</v>
      </c>
      <c r="G93" s="27">
        <v>100</v>
      </c>
      <c r="H93" s="34">
        <v>2.9413</v>
      </c>
      <c r="I93" s="34">
        <v>7.9598000000000004</v>
      </c>
      <c r="J93" s="34">
        <v>3.2671000000000001</v>
      </c>
      <c r="L93" s="25"/>
      <c r="M93" s="25"/>
      <c r="N93" s="25"/>
    </row>
    <row r="94" spans="2:14" x14ac:dyDescent="0.25">
      <c r="B94" s="37">
        <v>2280</v>
      </c>
      <c r="C94" s="27">
        <v>85</v>
      </c>
      <c r="D94" s="27">
        <v>180</v>
      </c>
      <c r="E94" s="27">
        <v>1856.72</v>
      </c>
      <c r="F94" s="27">
        <v>-789.57</v>
      </c>
      <c r="G94" s="27">
        <v>100</v>
      </c>
      <c r="H94" s="34">
        <v>2.9868999999999999</v>
      </c>
      <c r="I94" s="34">
        <v>8.2248000000000001</v>
      </c>
      <c r="J94" s="34">
        <v>3.3212999999999999</v>
      </c>
      <c r="L94" s="25"/>
      <c r="M94" s="25"/>
      <c r="N94" s="25"/>
    </row>
    <row r="95" spans="2:14" x14ac:dyDescent="0.25">
      <c r="B95" s="37">
        <v>2310</v>
      </c>
      <c r="C95" s="27">
        <v>85</v>
      </c>
      <c r="D95" s="27">
        <v>180</v>
      </c>
      <c r="E95" s="27">
        <v>1859.33</v>
      </c>
      <c r="F95" s="27">
        <v>-819.46</v>
      </c>
      <c r="G95" s="27">
        <v>100</v>
      </c>
      <c r="H95" s="34">
        <v>3.0878000000000001</v>
      </c>
      <c r="I95" s="34">
        <v>8.4911999999999992</v>
      </c>
      <c r="J95" s="34">
        <v>3.3268</v>
      </c>
      <c r="L95" s="25"/>
      <c r="M95" s="25"/>
      <c r="N95" s="25"/>
    </row>
    <row r="96" spans="2:14" x14ac:dyDescent="0.25">
      <c r="B96" s="37">
        <v>2340</v>
      </c>
      <c r="C96" s="27">
        <v>85</v>
      </c>
      <c r="D96" s="27">
        <v>180</v>
      </c>
      <c r="E96" s="27">
        <v>1861.95</v>
      </c>
      <c r="F96" s="27">
        <v>-849.34</v>
      </c>
      <c r="G96" s="27">
        <v>100</v>
      </c>
      <c r="H96" s="34">
        <v>3.1898</v>
      </c>
      <c r="I96" s="34">
        <v>8.7590000000000003</v>
      </c>
      <c r="J96" s="34">
        <v>3.3323999999999998</v>
      </c>
      <c r="L96" s="25"/>
      <c r="M96" s="25"/>
      <c r="N96" s="25"/>
    </row>
    <row r="97" spans="2:14" x14ac:dyDescent="0.25">
      <c r="B97" s="37">
        <v>2370</v>
      </c>
      <c r="C97" s="27">
        <v>85</v>
      </c>
      <c r="D97" s="27">
        <v>180</v>
      </c>
      <c r="E97" s="27">
        <v>1864.56</v>
      </c>
      <c r="F97" s="27">
        <v>-879.23</v>
      </c>
      <c r="G97" s="27">
        <v>100</v>
      </c>
      <c r="H97" s="34">
        <v>3.2928999999999999</v>
      </c>
      <c r="I97" s="34">
        <v>9.0279000000000007</v>
      </c>
      <c r="J97" s="34">
        <v>3.3380999999999998</v>
      </c>
      <c r="L97" s="25"/>
      <c r="M97" s="25"/>
      <c r="N97" s="25"/>
    </row>
    <row r="98" spans="2:14" x14ac:dyDescent="0.25">
      <c r="B98" s="37">
        <v>2400</v>
      </c>
      <c r="C98" s="27">
        <v>85</v>
      </c>
      <c r="D98" s="27">
        <v>180</v>
      </c>
      <c r="E98" s="27">
        <v>1867.18</v>
      </c>
      <c r="F98" s="27">
        <v>-909.12</v>
      </c>
      <c r="G98" s="27">
        <v>100</v>
      </c>
      <c r="H98" s="34">
        <v>3.3967999999999998</v>
      </c>
      <c r="I98" s="34">
        <v>9.2979000000000003</v>
      </c>
      <c r="J98" s="34">
        <v>3.3439999999999999</v>
      </c>
      <c r="L98" s="25"/>
      <c r="M98" s="25"/>
      <c r="N98" s="25"/>
    </row>
    <row r="99" spans="2:14" x14ac:dyDescent="0.25">
      <c r="B99" s="37">
        <v>2430</v>
      </c>
      <c r="C99" s="27">
        <v>85</v>
      </c>
      <c r="D99" s="27">
        <v>180</v>
      </c>
      <c r="E99" s="27">
        <v>1869.79</v>
      </c>
      <c r="F99" s="27">
        <v>-939</v>
      </c>
      <c r="G99" s="27">
        <v>100</v>
      </c>
      <c r="H99" s="34">
        <v>3.5017</v>
      </c>
      <c r="I99" s="34">
        <v>9.5690000000000008</v>
      </c>
      <c r="J99" s="34">
        <v>3.35</v>
      </c>
      <c r="L99" s="25"/>
      <c r="M99" s="25"/>
      <c r="N99" s="25"/>
    </row>
    <row r="100" spans="2:14" x14ac:dyDescent="0.25">
      <c r="B100" s="37">
        <v>2460</v>
      </c>
      <c r="C100" s="27">
        <v>85</v>
      </c>
      <c r="D100" s="27">
        <v>180</v>
      </c>
      <c r="E100" s="27">
        <v>1872.41</v>
      </c>
      <c r="F100" s="27">
        <v>-968.89</v>
      </c>
      <c r="G100" s="27">
        <v>100</v>
      </c>
      <c r="H100" s="34">
        <v>3.6073</v>
      </c>
      <c r="I100" s="34">
        <v>9.8408999999999995</v>
      </c>
      <c r="J100" s="34">
        <v>3.3561999999999999</v>
      </c>
      <c r="L100" s="25"/>
      <c r="M100" s="25"/>
      <c r="N100" s="25"/>
    </row>
    <row r="101" spans="2:14" x14ac:dyDescent="0.25">
      <c r="B101" s="37">
        <v>2490</v>
      </c>
      <c r="C101" s="27">
        <v>85</v>
      </c>
      <c r="D101" s="27">
        <v>180</v>
      </c>
      <c r="E101" s="27">
        <v>1875.02</v>
      </c>
      <c r="F101" s="27">
        <v>-998.77</v>
      </c>
      <c r="G101" s="27">
        <v>100</v>
      </c>
      <c r="H101" s="34">
        <v>3.7136</v>
      </c>
      <c r="I101" s="34">
        <v>10.1137</v>
      </c>
      <c r="J101" s="34">
        <v>3.3624999999999998</v>
      </c>
      <c r="L101" s="25"/>
      <c r="M101" s="25"/>
      <c r="N101" s="25"/>
    </row>
    <row r="102" spans="2:14" x14ac:dyDescent="0.25">
      <c r="B102" s="37">
        <v>2520</v>
      </c>
      <c r="C102" s="27">
        <v>85</v>
      </c>
      <c r="D102" s="27">
        <v>180</v>
      </c>
      <c r="E102" s="27">
        <v>1877.64</v>
      </c>
      <c r="F102" s="27">
        <v>-1028.6600000000001</v>
      </c>
      <c r="G102" s="27">
        <v>100</v>
      </c>
      <c r="H102" s="34">
        <v>3.8205</v>
      </c>
      <c r="I102" s="34">
        <v>10.3872</v>
      </c>
      <c r="J102" s="34">
        <v>3.3690000000000002</v>
      </c>
      <c r="L102" s="25"/>
      <c r="M102" s="25"/>
      <c r="N102" s="25"/>
    </row>
    <row r="103" spans="2:14" x14ac:dyDescent="0.25">
      <c r="B103" s="37">
        <v>2550</v>
      </c>
      <c r="C103" s="27">
        <v>85</v>
      </c>
      <c r="D103" s="27">
        <v>180</v>
      </c>
      <c r="E103" s="27">
        <v>1880.25</v>
      </c>
      <c r="F103" s="27">
        <v>-1058.55</v>
      </c>
      <c r="G103" s="27">
        <v>100</v>
      </c>
      <c r="H103" s="34">
        <v>3.9281000000000001</v>
      </c>
      <c r="I103" s="34">
        <v>10.6615</v>
      </c>
      <c r="J103" s="34">
        <v>3.3757000000000001</v>
      </c>
      <c r="L103" s="25"/>
      <c r="M103" s="25"/>
      <c r="N103" s="25"/>
    </row>
    <row r="104" spans="2:14" x14ac:dyDescent="0.25">
      <c r="B104" s="37">
        <v>2580</v>
      </c>
      <c r="C104" s="27">
        <v>85</v>
      </c>
      <c r="D104" s="27">
        <v>180</v>
      </c>
      <c r="E104" s="27">
        <v>1882.87</v>
      </c>
      <c r="F104" s="27">
        <v>-1088.43</v>
      </c>
      <c r="G104" s="27">
        <v>100</v>
      </c>
      <c r="H104" s="34">
        <v>4.0362</v>
      </c>
      <c r="I104" s="34">
        <v>10.936400000000001</v>
      </c>
      <c r="J104" s="34">
        <v>3.3824999999999998</v>
      </c>
      <c r="L104" s="25"/>
      <c r="M104" s="25"/>
      <c r="N104" s="25"/>
    </row>
    <row r="105" spans="2:14" x14ac:dyDescent="0.25">
      <c r="B105" s="37">
        <v>2610</v>
      </c>
      <c r="C105" s="27">
        <v>85</v>
      </c>
      <c r="D105" s="27">
        <v>180</v>
      </c>
      <c r="E105" s="27">
        <v>1885.48</v>
      </c>
      <c r="F105" s="27">
        <v>-1118.32</v>
      </c>
      <c r="G105" s="27">
        <v>100</v>
      </c>
      <c r="H105" s="34">
        <v>4.1448</v>
      </c>
      <c r="I105" s="34">
        <v>11.2119</v>
      </c>
      <c r="J105" s="34">
        <v>3.3895</v>
      </c>
      <c r="L105" s="25"/>
      <c r="M105" s="25"/>
      <c r="N105" s="25"/>
    </row>
    <row r="106" spans="2:14" x14ac:dyDescent="0.25">
      <c r="B106" s="37">
        <v>2640</v>
      </c>
      <c r="C106" s="27">
        <v>85</v>
      </c>
      <c r="D106" s="27">
        <v>180</v>
      </c>
      <c r="E106" s="27">
        <v>1888.09</v>
      </c>
      <c r="F106" s="27">
        <v>-1148.2</v>
      </c>
      <c r="G106" s="27">
        <v>100</v>
      </c>
      <c r="H106" s="34">
        <v>4.2538999999999998</v>
      </c>
      <c r="I106" s="34">
        <v>11.488</v>
      </c>
      <c r="J106" s="34">
        <v>3.3965999999999998</v>
      </c>
      <c r="L106" s="25"/>
      <c r="M106" s="25"/>
      <c r="N106" s="25"/>
    </row>
    <row r="107" spans="2:14" x14ac:dyDescent="0.25">
      <c r="B107" s="37">
        <v>2670</v>
      </c>
      <c r="C107" s="27">
        <v>85</v>
      </c>
      <c r="D107" s="27">
        <v>180</v>
      </c>
      <c r="E107" s="27">
        <v>1890.71</v>
      </c>
      <c r="F107" s="27">
        <v>-1178.0899999999999</v>
      </c>
      <c r="G107" s="27">
        <v>100</v>
      </c>
      <c r="H107" s="34">
        <v>4.3634000000000004</v>
      </c>
      <c r="I107" s="34">
        <v>11.7646</v>
      </c>
      <c r="J107" s="34">
        <v>3.4037999999999999</v>
      </c>
      <c r="L107" s="25"/>
      <c r="M107" s="25"/>
      <c r="N107" s="25"/>
    </row>
    <row r="108" spans="2:14" x14ac:dyDescent="0.25">
      <c r="B108" s="37">
        <v>2700</v>
      </c>
      <c r="C108" s="27">
        <v>85</v>
      </c>
      <c r="D108" s="27">
        <v>180</v>
      </c>
      <c r="E108" s="27">
        <v>1893.32</v>
      </c>
      <c r="F108" s="27">
        <v>-1207.97</v>
      </c>
      <c r="G108" s="27">
        <v>100</v>
      </c>
      <c r="H108" s="34">
        <v>4.4733000000000001</v>
      </c>
      <c r="I108" s="34">
        <v>12.041700000000001</v>
      </c>
      <c r="J108" s="34">
        <v>3.4112</v>
      </c>
      <c r="L108" s="25"/>
      <c r="M108" s="25"/>
      <c r="N108" s="25"/>
    </row>
    <row r="109" spans="2:14" x14ac:dyDescent="0.25">
      <c r="B109" s="37">
        <v>2730</v>
      </c>
      <c r="C109" s="27">
        <v>85</v>
      </c>
      <c r="D109" s="27">
        <v>180</v>
      </c>
      <c r="E109" s="27">
        <v>1895.94</v>
      </c>
      <c r="F109" s="27">
        <v>-1237.8599999999999</v>
      </c>
      <c r="G109" s="27">
        <v>100</v>
      </c>
      <c r="H109" s="34">
        <v>4.5834999999999999</v>
      </c>
      <c r="I109" s="34">
        <v>12.3193</v>
      </c>
      <c r="J109" s="34">
        <v>3.4188000000000001</v>
      </c>
      <c r="L109" s="25"/>
      <c r="M109" s="25"/>
      <c r="N109" s="25"/>
    </row>
    <row r="110" spans="2:14" x14ac:dyDescent="0.25">
      <c r="B110" s="37">
        <v>2760</v>
      </c>
      <c r="C110" s="27">
        <v>85</v>
      </c>
      <c r="D110" s="27">
        <v>180</v>
      </c>
      <c r="E110" s="27">
        <v>1898.55</v>
      </c>
      <c r="F110" s="27">
        <v>-1267.75</v>
      </c>
      <c r="G110" s="27">
        <v>100</v>
      </c>
      <c r="H110" s="34">
        <v>4.6940999999999997</v>
      </c>
      <c r="I110" s="34">
        <v>12.597300000000001</v>
      </c>
      <c r="J110" s="34">
        <v>3.4264999999999999</v>
      </c>
      <c r="L110" s="25"/>
      <c r="M110" s="25"/>
      <c r="N110" s="25"/>
    </row>
    <row r="111" spans="2:14" x14ac:dyDescent="0.25">
      <c r="B111" s="37">
        <v>2790</v>
      </c>
      <c r="C111" s="27">
        <v>86</v>
      </c>
      <c r="D111" s="27">
        <v>180</v>
      </c>
      <c r="E111" s="27">
        <v>1900.91</v>
      </c>
      <c r="F111" s="27">
        <v>-1297.6500000000001</v>
      </c>
      <c r="G111" s="27">
        <v>100</v>
      </c>
      <c r="H111" s="34">
        <v>4.7747000000000002</v>
      </c>
      <c r="I111" s="34">
        <v>12.8757</v>
      </c>
      <c r="J111" s="34">
        <v>3.4758</v>
      </c>
      <c r="L111" s="25"/>
      <c r="M111" s="25"/>
      <c r="N111" s="25"/>
    </row>
    <row r="112" spans="2:14" x14ac:dyDescent="0.25">
      <c r="B112" s="37">
        <v>2820</v>
      </c>
      <c r="C112" s="27">
        <v>88</v>
      </c>
      <c r="D112" s="27">
        <v>180</v>
      </c>
      <c r="E112" s="27">
        <v>1902.48</v>
      </c>
      <c r="F112" s="27">
        <v>-1327.61</v>
      </c>
      <c r="G112" s="27">
        <v>100</v>
      </c>
      <c r="H112" s="34">
        <v>4.8227000000000002</v>
      </c>
      <c r="I112" s="34">
        <v>13.154500000000001</v>
      </c>
      <c r="J112" s="34">
        <v>3.5691999999999999</v>
      </c>
      <c r="L112" s="25"/>
      <c r="M112" s="25"/>
      <c r="N112" s="25"/>
    </row>
    <row r="113" spans="2:14" x14ac:dyDescent="0.25">
      <c r="B113" s="37">
        <v>2850</v>
      </c>
      <c r="C113" s="27">
        <v>90</v>
      </c>
      <c r="D113" s="27">
        <v>180</v>
      </c>
      <c r="E113" s="27">
        <v>1903</v>
      </c>
      <c r="F113" s="27">
        <v>-1357.6</v>
      </c>
      <c r="G113" s="27">
        <v>100</v>
      </c>
      <c r="H113" s="34">
        <v>4.8673000000000002</v>
      </c>
      <c r="I113" s="34">
        <v>13.433199999999999</v>
      </c>
      <c r="J113" s="34">
        <v>3.6650999999999998</v>
      </c>
      <c r="L113" s="25"/>
      <c r="M113" s="25"/>
      <c r="N113" s="25"/>
    </row>
    <row r="114" spans="2:14" x14ac:dyDescent="0.25">
      <c r="B114" s="37">
        <v>2880</v>
      </c>
      <c r="C114" s="27">
        <v>90</v>
      </c>
      <c r="D114" s="27">
        <v>180</v>
      </c>
      <c r="E114" s="27">
        <v>1903</v>
      </c>
      <c r="F114" s="27">
        <v>-1387.6</v>
      </c>
      <c r="G114" s="27">
        <v>100</v>
      </c>
      <c r="H114" s="34">
        <v>4.9786000000000001</v>
      </c>
      <c r="I114" s="34">
        <v>13.7121</v>
      </c>
      <c r="J114" s="34">
        <v>3.6718000000000002</v>
      </c>
      <c r="L114" s="25"/>
      <c r="M114" s="25"/>
      <c r="N114" s="25"/>
    </row>
    <row r="115" spans="2:14" x14ac:dyDescent="0.25">
      <c r="B115" s="37">
        <v>2910</v>
      </c>
      <c r="C115" s="27">
        <v>90</v>
      </c>
      <c r="D115" s="27">
        <v>180</v>
      </c>
      <c r="E115" s="27">
        <v>1903</v>
      </c>
      <c r="F115" s="27">
        <v>-1417.6</v>
      </c>
      <c r="G115" s="27">
        <v>100</v>
      </c>
      <c r="H115" s="34">
        <v>5.0902000000000003</v>
      </c>
      <c r="I115" s="34">
        <v>13.991300000000001</v>
      </c>
      <c r="J115" s="34">
        <v>3.6785999999999999</v>
      </c>
      <c r="L115" s="25"/>
      <c r="M115" s="25"/>
      <c r="N115" s="25"/>
    </row>
    <row r="116" spans="2:14" x14ac:dyDescent="0.25">
      <c r="B116" s="37">
        <v>2940</v>
      </c>
      <c r="C116" s="27">
        <v>90</v>
      </c>
      <c r="D116" s="27">
        <v>180</v>
      </c>
      <c r="E116" s="27">
        <v>1903</v>
      </c>
      <c r="F116" s="27">
        <v>-1447.6</v>
      </c>
      <c r="G116" s="27">
        <v>100</v>
      </c>
      <c r="H116" s="34">
        <v>5.2020999999999997</v>
      </c>
      <c r="I116" s="34">
        <v>14.270899999999999</v>
      </c>
      <c r="J116" s="34">
        <v>3.6855000000000002</v>
      </c>
    </row>
  </sheetData>
  <sheetProtection password="DD1B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4"/>
  <sheetViews>
    <sheetView workbookViewId="0"/>
  </sheetViews>
  <sheetFormatPr defaultRowHeight="15" x14ac:dyDescent="0.25"/>
  <cols>
    <col min="13" max="13" width="9.5703125" bestFit="1" customWidth="1"/>
    <col min="15" max="15" width="10.5703125" bestFit="1" customWidth="1"/>
  </cols>
  <sheetData>
    <row r="1" spans="1:15" x14ac:dyDescent="0.25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</row>
    <row r="2" spans="1:15" x14ac:dyDescent="0.25">
      <c r="A2" t="s">
        <v>69</v>
      </c>
    </row>
    <row r="3" spans="1:15" x14ac:dyDescent="0.25">
      <c r="A3" s="4" t="s">
        <v>81</v>
      </c>
      <c r="B3" s="4" t="s">
        <v>82</v>
      </c>
      <c r="C3" s="4" t="s">
        <v>83</v>
      </c>
      <c r="D3" s="4" t="s">
        <v>84</v>
      </c>
      <c r="E3" s="4" t="s">
        <v>85</v>
      </c>
      <c r="F3" s="4" t="s">
        <v>86</v>
      </c>
      <c r="G3" s="4" t="s">
        <v>87</v>
      </c>
      <c r="H3" s="4" t="s">
        <v>88</v>
      </c>
      <c r="I3" s="4" t="s">
        <v>89</v>
      </c>
      <c r="J3" s="4" t="s">
        <v>90</v>
      </c>
      <c r="K3" t="s">
        <v>91</v>
      </c>
      <c r="L3" t="s">
        <v>92</v>
      </c>
      <c r="M3" t="s">
        <v>109</v>
      </c>
      <c r="O3" t="s">
        <v>110</v>
      </c>
    </row>
    <row r="4" spans="1:15" x14ac:dyDescent="0.25">
      <c r="A4" s="4" t="s">
        <v>15</v>
      </c>
      <c r="B4" s="4" t="s">
        <v>93</v>
      </c>
      <c r="C4" s="4" t="s">
        <v>93</v>
      </c>
      <c r="D4" s="4" t="s">
        <v>93</v>
      </c>
      <c r="E4" s="4" t="s">
        <v>93</v>
      </c>
      <c r="F4" s="4" t="s">
        <v>93</v>
      </c>
      <c r="G4" s="4" t="s">
        <v>93</v>
      </c>
      <c r="H4" s="4" t="s">
        <v>93</v>
      </c>
      <c r="I4" s="4" t="s">
        <v>95</v>
      </c>
      <c r="J4" s="4" t="s">
        <v>93</v>
      </c>
      <c r="K4" t="s">
        <v>94</v>
      </c>
      <c r="L4" t="s">
        <v>94</v>
      </c>
      <c r="M4" t="s">
        <v>15</v>
      </c>
    </row>
    <row r="5" spans="1:15" x14ac:dyDescent="0.25">
      <c r="A5" s="37">
        <v>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100</v>
      </c>
      <c r="I5" s="27">
        <v>90</v>
      </c>
      <c r="J5" s="27">
        <v>100</v>
      </c>
      <c r="K5" s="34">
        <v>0</v>
      </c>
      <c r="L5" s="34">
        <v>0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56.536021247877393</v>
      </c>
    </row>
    <row r="6" spans="1:15" x14ac:dyDescent="0.25">
      <c r="A6" s="37">
        <v>1</v>
      </c>
      <c r="B6" s="27">
        <v>1</v>
      </c>
      <c r="C6" s="27">
        <v>0</v>
      </c>
      <c r="D6" s="27">
        <v>0</v>
      </c>
      <c r="E6" s="27">
        <v>1</v>
      </c>
      <c r="F6" s="27">
        <v>1</v>
      </c>
      <c r="G6" s="27">
        <v>0</v>
      </c>
      <c r="H6" s="27">
        <v>100</v>
      </c>
      <c r="I6" s="27">
        <v>90</v>
      </c>
      <c r="J6" s="27">
        <v>100</v>
      </c>
      <c r="K6" s="34">
        <v>1.6999999999999999E-3</v>
      </c>
      <c r="L6" s="34">
        <v>1.6999999999999999E-3</v>
      </c>
      <c r="M6" s="26">
        <f t="shared" si="0"/>
        <v>0.76196281621456874</v>
      </c>
      <c r="N6" s="27"/>
      <c r="O6" s="27">
        <f t="shared" si="1"/>
        <v>56.535367702804216</v>
      </c>
    </row>
    <row r="7" spans="1:15" x14ac:dyDescent="0.25">
      <c r="A7" s="37">
        <v>30</v>
      </c>
      <c r="B7" s="27">
        <v>30</v>
      </c>
      <c r="C7" s="27">
        <v>0</v>
      </c>
      <c r="D7" s="27">
        <v>0</v>
      </c>
      <c r="E7" s="27">
        <v>30</v>
      </c>
      <c r="F7" s="27">
        <v>30</v>
      </c>
      <c r="G7" s="27">
        <v>0</v>
      </c>
      <c r="H7" s="27">
        <v>100</v>
      </c>
      <c r="I7" s="27">
        <v>90</v>
      </c>
      <c r="J7" s="27">
        <v>100</v>
      </c>
      <c r="K7" s="34">
        <v>5.3699999999999998E-2</v>
      </c>
      <c r="L7" s="34">
        <v>5.3699999999999998E-2</v>
      </c>
      <c r="M7" s="26">
        <f t="shared" si="0"/>
        <v>0.76196281621456874</v>
      </c>
      <c r="N7" s="27"/>
      <c r="O7" s="27">
        <f t="shared" si="1"/>
        <v>55.894962420153611</v>
      </c>
    </row>
    <row r="8" spans="1:15" x14ac:dyDescent="0.25">
      <c r="A8" s="37">
        <v>60</v>
      </c>
      <c r="B8" s="27">
        <v>60</v>
      </c>
      <c r="C8" s="27">
        <v>0</v>
      </c>
      <c r="D8" s="27">
        <v>0</v>
      </c>
      <c r="E8" s="27">
        <v>60</v>
      </c>
      <c r="F8" s="27">
        <v>60</v>
      </c>
      <c r="G8" s="27">
        <v>0</v>
      </c>
      <c r="H8" s="27">
        <v>100</v>
      </c>
      <c r="I8" s="27">
        <v>90</v>
      </c>
      <c r="J8" s="27">
        <v>100</v>
      </c>
      <c r="K8" s="34">
        <v>0.1074</v>
      </c>
      <c r="L8" s="34">
        <v>0.1074</v>
      </c>
      <c r="M8" s="26">
        <f t="shared" si="0"/>
        <v>0.76196281621456874</v>
      </c>
      <c r="N8" s="27"/>
      <c r="O8" s="27">
        <f t="shared" si="1"/>
        <v>54.095187743438075</v>
      </c>
    </row>
    <row r="9" spans="1:15" x14ac:dyDescent="0.25">
      <c r="A9" s="37">
        <v>90</v>
      </c>
      <c r="B9" s="27">
        <v>90</v>
      </c>
      <c r="C9" s="27">
        <v>0</v>
      </c>
      <c r="D9" s="27">
        <v>0</v>
      </c>
      <c r="E9" s="27">
        <v>90</v>
      </c>
      <c r="F9" s="27">
        <v>90</v>
      </c>
      <c r="G9" s="27">
        <v>0</v>
      </c>
      <c r="H9" s="27">
        <v>100</v>
      </c>
      <c r="I9" s="27">
        <v>90</v>
      </c>
      <c r="J9" s="27">
        <v>100</v>
      </c>
      <c r="K9" s="34">
        <v>0.16120000000000001</v>
      </c>
      <c r="L9" s="34">
        <v>0.16120000000000001</v>
      </c>
      <c r="M9" s="26">
        <f t="shared" si="0"/>
        <v>0.76196281621456874</v>
      </c>
      <c r="N9" s="27"/>
      <c r="O9" s="27">
        <f t="shared" si="1"/>
        <v>51.441392179529444</v>
      </c>
    </row>
    <row r="10" spans="1:15" x14ac:dyDescent="0.25">
      <c r="A10" s="37">
        <v>120</v>
      </c>
      <c r="B10" s="27">
        <v>120</v>
      </c>
      <c r="C10" s="27">
        <v>0</v>
      </c>
      <c r="D10" s="27">
        <v>0</v>
      </c>
      <c r="E10" s="27">
        <v>120</v>
      </c>
      <c r="F10" s="27">
        <v>120</v>
      </c>
      <c r="G10" s="27">
        <v>0</v>
      </c>
      <c r="H10" s="27">
        <v>100</v>
      </c>
      <c r="I10" s="27">
        <v>90</v>
      </c>
      <c r="J10" s="27">
        <v>100</v>
      </c>
      <c r="K10" s="34">
        <v>0.215</v>
      </c>
      <c r="L10" s="34">
        <v>0.215</v>
      </c>
      <c r="M10" s="26">
        <f t="shared" si="0"/>
        <v>0.76196281621456874</v>
      </c>
      <c r="N10" s="27"/>
      <c r="O10" s="27">
        <f t="shared" si="1"/>
        <v>48.305508768200369</v>
      </c>
    </row>
    <row r="11" spans="1:15" x14ac:dyDescent="0.25">
      <c r="A11" s="37">
        <v>150</v>
      </c>
      <c r="B11" s="27">
        <v>150</v>
      </c>
      <c r="C11" s="27">
        <v>0</v>
      </c>
      <c r="D11" s="27">
        <v>0</v>
      </c>
      <c r="E11" s="27">
        <v>150</v>
      </c>
      <c r="F11" s="27">
        <v>150</v>
      </c>
      <c r="G11" s="27">
        <v>0</v>
      </c>
      <c r="H11" s="27">
        <v>100</v>
      </c>
      <c r="I11" s="27">
        <v>90</v>
      </c>
      <c r="J11" s="27">
        <v>100</v>
      </c>
      <c r="K11" s="34">
        <v>0.26879999999999998</v>
      </c>
      <c r="L11" s="34">
        <v>0.26879999999999998</v>
      </c>
      <c r="M11" s="26">
        <f t="shared" si="0"/>
        <v>0.76196281621456874</v>
      </c>
      <c r="N11" s="27"/>
      <c r="O11" s="27">
        <f t="shared" si="1"/>
        <v>45.005744995271712</v>
      </c>
    </row>
    <row r="12" spans="1:15" x14ac:dyDescent="0.25">
      <c r="A12" s="37">
        <v>180</v>
      </c>
      <c r="B12" s="27">
        <v>180</v>
      </c>
      <c r="C12" s="27">
        <v>0</v>
      </c>
      <c r="D12" s="27">
        <v>0</v>
      </c>
      <c r="E12" s="27">
        <v>180</v>
      </c>
      <c r="F12" s="27">
        <v>180</v>
      </c>
      <c r="G12" s="27">
        <v>0</v>
      </c>
      <c r="H12" s="27">
        <v>100</v>
      </c>
      <c r="I12" s="27">
        <v>90</v>
      </c>
      <c r="J12" s="27">
        <v>100</v>
      </c>
      <c r="K12" s="34">
        <v>0.32250000000000001</v>
      </c>
      <c r="L12" s="34">
        <v>0.32250000000000001</v>
      </c>
      <c r="M12" s="26">
        <f t="shared" si="0"/>
        <v>0.76196281621456874</v>
      </c>
      <c r="N12" s="27"/>
      <c r="O12" s="27">
        <f t="shared" si="1"/>
        <v>41.769240690146148</v>
      </c>
    </row>
    <row r="13" spans="1:15" x14ac:dyDescent="0.25">
      <c r="A13" s="37">
        <v>210</v>
      </c>
      <c r="B13" s="27">
        <v>210</v>
      </c>
      <c r="C13" s="27">
        <v>0</v>
      </c>
      <c r="D13" s="27">
        <v>0</v>
      </c>
      <c r="E13" s="27">
        <v>210</v>
      </c>
      <c r="F13" s="27">
        <v>210</v>
      </c>
      <c r="G13" s="27">
        <v>0</v>
      </c>
      <c r="H13" s="27">
        <v>100</v>
      </c>
      <c r="I13" s="27">
        <v>90</v>
      </c>
      <c r="J13" s="27">
        <v>100</v>
      </c>
      <c r="K13" s="34">
        <v>0.37630000000000002</v>
      </c>
      <c r="L13" s="34">
        <v>0.37630000000000002</v>
      </c>
      <c r="M13" s="26">
        <f t="shared" si="0"/>
        <v>0.76196281621456874</v>
      </c>
      <c r="N13" s="27"/>
      <c r="O13" s="27">
        <f t="shared" si="1"/>
        <v>38.712284339644121</v>
      </c>
    </row>
    <row r="14" spans="1:15" x14ac:dyDescent="0.25">
      <c r="A14" s="37">
        <v>240</v>
      </c>
      <c r="B14" s="27">
        <v>240</v>
      </c>
      <c r="C14" s="27">
        <v>0</v>
      </c>
      <c r="D14" s="27">
        <v>0</v>
      </c>
      <c r="E14" s="27">
        <v>240</v>
      </c>
      <c r="F14" s="27">
        <v>240</v>
      </c>
      <c r="G14" s="27">
        <v>0</v>
      </c>
      <c r="H14" s="27">
        <v>100</v>
      </c>
      <c r="I14" s="27">
        <v>90</v>
      </c>
      <c r="J14" s="27">
        <v>100</v>
      </c>
      <c r="K14" s="34">
        <v>0.43009999999999998</v>
      </c>
      <c r="L14" s="34">
        <v>0.43009999999999998</v>
      </c>
      <c r="M14" s="26">
        <f t="shared" si="0"/>
        <v>0.76196281621456874</v>
      </c>
      <c r="N14" s="27"/>
      <c r="O14" s="27">
        <f t="shared" si="1"/>
        <v>35.901219495615742</v>
      </c>
    </row>
    <row r="15" spans="1:15" x14ac:dyDescent="0.25">
      <c r="A15" s="37">
        <v>270</v>
      </c>
      <c r="B15" s="27">
        <v>270</v>
      </c>
      <c r="C15" s="27">
        <v>0</v>
      </c>
      <c r="D15" s="27">
        <v>0</v>
      </c>
      <c r="E15" s="27">
        <v>270</v>
      </c>
      <c r="F15" s="27">
        <v>270</v>
      </c>
      <c r="G15" s="27">
        <v>0</v>
      </c>
      <c r="H15" s="27">
        <v>100</v>
      </c>
      <c r="I15" s="27">
        <v>90</v>
      </c>
      <c r="J15" s="27">
        <v>100</v>
      </c>
      <c r="K15" s="34">
        <v>0.48380000000000001</v>
      </c>
      <c r="L15" s="34">
        <v>0.48380000000000001</v>
      </c>
      <c r="M15" s="26">
        <f t="shared" si="0"/>
        <v>0.76196281621456874</v>
      </c>
      <c r="N15" s="27"/>
      <c r="O15" s="27">
        <f t="shared" si="1"/>
        <v>33.357635523916692</v>
      </c>
    </row>
    <row r="16" spans="1:15" x14ac:dyDescent="0.25">
      <c r="A16" s="37">
        <v>300</v>
      </c>
      <c r="B16" s="27">
        <v>300</v>
      </c>
      <c r="C16" s="27">
        <v>0</v>
      </c>
      <c r="D16" s="27">
        <v>0</v>
      </c>
      <c r="E16" s="27">
        <v>300</v>
      </c>
      <c r="F16" s="27">
        <v>300</v>
      </c>
      <c r="G16" s="27">
        <v>0</v>
      </c>
      <c r="H16" s="27">
        <v>100</v>
      </c>
      <c r="I16" s="27">
        <v>90</v>
      </c>
      <c r="J16" s="27">
        <v>100</v>
      </c>
      <c r="K16" s="34">
        <v>0.53759999999999997</v>
      </c>
      <c r="L16" s="34">
        <v>0.53759999999999997</v>
      </c>
      <c r="M16" s="26">
        <f t="shared" si="0"/>
        <v>0.76196281621456874</v>
      </c>
      <c r="N16" s="27"/>
      <c r="O16" s="27">
        <f t="shared" si="1"/>
        <v>31.065107465178023</v>
      </c>
    </row>
    <row r="17" spans="1:15" x14ac:dyDescent="0.25">
      <c r="A17" s="37">
        <v>330</v>
      </c>
      <c r="B17" s="27">
        <v>330</v>
      </c>
      <c r="C17" s="27">
        <v>0</v>
      </c>
      <c r="D17" s="27">
        <v>0</v>
      </c>
      <c r="E17" s="27">
        <v>330</v>
      </c>
      <c r="F17" s="27">
        <v>330</v>
      </c>
      <c r="G17" s="27">
        <v>0</v>
      </c>
      <c r="H17" s="27">
        <v>100</v>
      </c>
      <c r="I17" s="27">
        <v>90</v>
      </c>
      <c r="J17" s="27">
        <v>100</v>
      </c>
      <c r="K17" s="34">
        <v>0.59140000000000004</v>
      </c>
      <c r="L17" s="34">
        <v>0.59140000000000004</v>
      </c>
      <c r="M17" s="26">
        <f t="shared" si="0"/>
        <v>0.76196281621456874</v>
      </c>
      <c r="N17" s="27"/>
      <c r="O17" s="27">
        <f t="shared" si="1"/>
        <v>29.009881183712555</v>
      </c>
    </row>
    <row r="18" spans="1:15" x14ac:dyDescent="0.25">
      <c r="A18" s="37">
        <v>360</v>
      </c>
      <c r="B18" s="27">
        <v>360</v>
      </c>
      <c r="C18" s="27">
        <v>0</v>
      </c>
      <c r="D18" s="27">
        <v>0</v>
      </c>
      <c r="E18" s="27">
        <v>360</v>
      </c>
      <c r="F18" s="27">
        <v>360</v>
      </c>
      <c r="G18" s="27">
        <v>0</v>
      </c>
      <c r="H18" s="27">
        <v>100</v>
      </c>
      <c r="I18" s="27">
        <v>90</v>
      </c>
      <c r="J18" s="27">
        <v>100</v>
      </c>
      <c r="K18" s="34">
        <v>0.6452</v>
      </c>
      <c r="L18" s="34">
        <v>0.6452</v>
      </c>
      <c r="M18" s="26">
        <f t="shared" si="0"/>
        <v>0.76196281621456874</v>
      </c>
      <c r="N18" s="27"/>
      <c r="O18" s="27">
        <f t="shared" si="1"/>
        <v>27.168648700066584</v>
      </c>
    </row>
    <row r="19" spans="1:15" x14ac:dyDescent="0.25">
      <c r="A19" s="37">
        <v>390</v>
      </c>
      <c r="B19" s="27">
        <v>390</v>
      </c>
      <c r="C19" s="27">
        <v>0</v>
      </c>
      <c r="D19" s="27">
        <v>0</v>
      </c>
      <c r="E19" s="27">
        <v>390</v>
      </c>
      <c r="F19" s="27">
        <v>390</v>
      </c>
      <c r="G19" s="27">
        <v>0</v>
      </c>
      <c r="H19" s="27">
        <v>100</v>
      </c>
      <c r="I19" s="27">
        <v>90</v>
      </c>
      <c r="J19" s="27">
        <v>100</v>
      </c>
      <c r="K19" s="34">
        <v>0.69889999999999997</v>
      </c>
      <c r="L19" s="34">
        <v>0.69889999999999997</v>
      </c>
      <c r="M19" s="26">
        <f t="shared" si="0"/>
        <v>0.76196281621456874</v>
      </c>
      <c r="N19" s="27"/>
      <c r="O19" s="27">
        <f t="shared" si="1"/>
        <v>25.520354016102679</v>
      </c>
    </row>
    <row r="20" spans="1:15" x14ac:dyDescent="0.25">
      <c r="A20" s="37">
        <v>420</v>
      </c>
      <c r="B20" s="27">
        <v>420</v>
      </c>
      <c r="C20" s="27">
        <v>0</v>
      </c>
      <c r="D20" s="27">
        <v>0</v>
      </c>
      <c r="E20" s="27">
        <v>420</v>
      </c>
      <c r="F20" s="27">
        <v>420</v>
      </c>
      <c r="G20" s="27">
        <v>0</v>
      </c>
      <c r="H20" s="27">
        <v>100</v>
      </c>
      <c r="I20" s="27">
        <v>90</v>
      </c>
      <c r="J20" s="27">
        <v>100</v>
      </c>
      <c r="K20" s="34">
        <v>0.75270000000000004</v>
      </c>
      <c r="L20" s="34">
        <v>0.75270000000000004</v>
      </c>
      <c r="M20" s="26">
        <f t="shared" si="0"/>
        <v>0.76196281621456874</v>
      </c>
      <c r="N20" s="27"/>
      <c r="O20" s="27">
        <f t="shared" si="1"/>
        <v>24.036219765060316</v>
      </c>
    </row>
    <row r="21" spans="1:15" x14ac:dyDescent="0.25">
      <c r="A21" s="37">
        <v>450</v>
      </c>
      <c r="B21" s="27">
        <v>450</v>
      </c>
      <c r="C21" s="27">
        <v>0</v>
      </c>
      <c r="D21" s="27">
        <v>0</v>
      </c>
      <c r="E21" s="27">
        <v>450</v>
      </c>
      <c r="F21" s="27">
        <v>450</v>
      </c>
      <c r="G21" s="27">
        <v>0</v>
      </c>
      <c r="H21" s="27">
        <v>100</v>
      </c>
      <c r="I21" s="27">
        <v>90</v>
      </c>
      <c r="J21" s="27">
        <v>100</v>
      </c>
      <c r="K21" s="34">
        <v>0.80649999999999999</v>
      </c>
      <c r="L21" s="34">
        <v>0.80649999999999999</v>
      </c>
      <c r="M21" s="26">
        <f t="shared" si="0"/>
        <v>0.76196281621456874</v>
      </c>
      <c r="N21" s="27"/>
      <c r="O21" s="27">
        <f t="shared" si="1"/>
        <v>22.698936927191845</v>
      </c>
    </row>
    <row r="22" spans="1:15" x14ac:dyDescent="0.25">
      <c r="A22" s="37">
        <v>480</v>
      </c>
      <c r="B22" s="27">
        <v>480</v>
      </c>
      <c r="C22" s="27">
        <v>0</v>
      </c>
      <c r="D22" s="27">
        <v>0</v>
      </c>
      <c r="E22" s="27">
        <v>480</v>
      </c>
      <c r="F22" s="27">
        <v>480</v>
      </c>
      <c r="G22" s="27">
        <v>0</v>
      </c>
      <c r="H22" s="27">
        <v>100</v>
      </c>
      <c r="I22" s="27">
        <v>90</v>
      </c>
      <c r="J22" s="27">
        <v>100</v>
      </c>
      <c r="K22" s="34">
        <v>0.86019999999999996</v>
      </c>
      <c r="L22" s="34">
        <v>0.86019999999999996</v>
      </c>
      <c r="M22" s="26">
        <f t="shared" si="0"/>
        <v>0.76196281621456874</v>
      </c>
      <c r="N22" s="27"/>
      <c r="O22" s="27">
        <f t="shared" si="1"/>
        <v>21.492465723864903</v>
      </c>
    </row>
    <row r="23" spans="1:15" x14ac:dyDescent="0.25">
      <c r="A23" s="37">
        <v>510</v>
      </c>
      <c r="B23" s="27">
        <v>510</v>
      </c>
      <c r="C23" s="27">
        <v>0</v>
      </c>
      <c r="D23" s="27">
        <v>0</v>
      </c>
      <c r="E23" s="27">
        <v>510</v>
      </c>
      <c r="F23" s="27">
        <v>510</v>
      </c>
      <c r="G23" s="27">
        <v>0</v>
      </c>
      <c r="H23" s="27">
        <v>100</v>
      </c>
      <c r="I23" s="27">
        <v>90</v>
      </c>
      <c r="J23" s="27">
        <v>100</v>
      </c>
      <c r="K23" s="34">
        <v>0.91400000000000003</v>
      </c>
      <c r="L23" s="34">
        <v>0.91400000000000003</v>
      </c>
      <c r="M23" s="26">
        <f t="shared" si="0"/>
        <v>0.76196281621456874</v>
      </c>
      <c r="N23" s="27"/>
      <c r="O23" s="27">
        <f t="shared" si="1"/>
        <v>20.396473090141889</v>
      </c>
    </row>
    <row r="24" spans="1:15" x14ac:dyDescent="0.25">
      <c r="A24" s="37">
        <v>540</v>
      </c>
      <c r="B24" s="27">
        <v>540</v>
      </c>
      <c r="C24" s="27">
        <v>0</v>
      </c>
      <c r="D24" s="27">
        <v>0</v>
      </c>
      <c r="E24" s="27">
        <v>540</v>
      </c>
      <c r="F24" s="27">
        <v>540</v>
      </c>
      <c r="G24" s="27">
        <v>0</v>
      </c>
      <c r="H24" s="27">
        <v>100</v>
      </c>
      <c r="I24" s="27">
        <v>90</v>
      </c>
      <c r="J24" s="27">
        <v>100</v>
      </c>
      <c r="K24" s="34">
        <v>0.96779999999999999</v>
      </c>
      <c r="L24" s="34">
        <v>0.96779999999999999</v>
      </c>
      <c r="M24" s="26">
        <f t="shared" si="0"/>
        <v>0.76196281621456874</v>
      </c>
      <c r="N24" s="27"/>
      <c r="O24" s="27">
        <f t="shared" si="1"/>
        <v>19.399576879430551</v>
      </c>
    </row>
    <row r="25" spans="1:15" x14ac:dyDescent="0.25">
      <c r="A25" s="37">
        <v>570</v>
      </c>
      <c r="B25" s="27">
        <v>570</v>
      </c>
      <c r="C25" s="27">
        <v>0</v>
      </c>
      <c r="D25" s="27">
        <v>0</v>
      </c>
      <c r="E25" s="27">
        <v>570</v>
      </c>
      <c r="F25" s="27">
        <v>570</v>
      </c>
      <c r="G25" s="27">
        <v>0</v>
      </c>
      <c r="H25" s="27">
        <v>100</v>
      </c>
      <c r="I25" s="27">
        <v>90</v>
      </c>
      <c r="J25" s="27">
        <v>100</v>
      </c>
      <c r="K25" s="34">
        <v>1.0216000000000001</v>
      </c>
      <c r="L25" s="34">
        <v>1.0216000000000001</v>
      </c>
      <c r="M25" s="26">
        <f t="shared" si="0"/>
        <v>0.76196281621456874</v>
      </c>
      <c r="N25" s="27"/>
      <c r="O25" s="27">
        <f t="shared" si="1"/>
        <v>18.489916050030253</v>
      </c>
    </row>
    <row r="26" spans="1:15" x14ac:dyDescent="0.25">
      <c r="A26" s="37">
        <v>600</v>
      </c>
      <c r="B26" s="27">
        <v>600</v>
      </c>
      <c r="C26" s="27">
        <v>0</v>
      </c>
      <c r="D26" s="27">
        <v>0</v>
      </c>
      <c r="E26" s="27">
        <v>600</v>
      </c>
      <c r="F26" s="27">
        <v>600</v>
      </c>
      <c r="G26" s="27">
        <v>0</v>
      </c>
      <c r="H26" s="27">
        <v>100</v>
      </c>
      <c r="I26" s="27">
        <v>90</v>
      </c>
      <c r="J26" s="27">
        <v>100</v>
      </c>
      <c r="K26" s="34">
        <v>1.0752999999999999</v>
      </c>
      <c r="L26" s="34">
        <v>1.0752999999999999</v>
      </c>
      <c r="M26" s="26">
        <f t="shared" si="0"/>
        <v>0.76196281621456874</v>
      </c>
      <c r="N26" s="27"/>
      <c r="O26" s="27">
        <f t="shared" si="1"/>
        <v>17.658747796950326</v>
      </c>
    </row>
    <row r="27" spans="1:15" x14ac:dyDescent="0.25">
      <c r="A27" s="37">
        <v>630</v>
      </c>
      <c r="B27" s="27">
        <v>630</v>
      </c>
      <c r="C27" s="27">
        <v>0</v>
      </c>
      <c r="D27" s="27">
        <v>0</v>
      </c>
      <c r="E27" s="27">
        <v>630</v>
      </c>
      <c r="F27" s="27">
        <v>630</v>
      </c>
      <c r="G27" s="27">
        <v>0</v>
      </c>
      <c r="H27" s="27">
        <v>100</v>
      </c>
      <c r="I27" s="27">
        <v>90</v>
      </c>
      <c r="J27" s="27">
        <v>100</v>
      </c>
      <c r="K27" s="34">
        <v>1.1291</v>
      </c>
      <c r="L27" s="34">
        <v>1.1291</v>
      </c>
      <c r="M27" s="26">
        <f t="shared" si="0"/>
        <v>0.76196281621456874</v>
      </c>
      <c r="N27" s="27"/>
      <c r="O27" s="27">
        <f t="shared" si="1"/>
        <v>16.8941711519841</v>
      </c>
    </row>
    <row r="28" spans="1:15" x14ac:dyDescent="0.25">
      <c r="A28" s="37">
        <v>660</v>
      </c>
      <c r="B28" s="27">
        <v>660</v>
      </c>
      <c r="C28" s="27">
        <v>0</v>
      </c>
      <c r="D28" s="27">
        <v>0</v>
      </c>
      <c r="E28" s="27">
        <v>660</v>
      </c>
      <c r="F28" s="27">
        <v>660</v>
      </c>
      <c r="G28" s="27">
        <v>0</v>
      </c>
      <c r="H28" s="27">
        <v>100</v>
      </c>
      <c r="I28" s="27">
        <v>90</v>
      </c>
      <c r="J28" s="27">
        <v>100</v>
      </c>
      <c r="K28" s="34">
        <v>1.1829000000000001</v>
      </c>
      <c r="L28" s="34">
        <v>1.1829000000000001</v>
      </c>
      <c r="M28" s="26">
        <f t="shared" si="0"/>
        <v>0.76196281621456874</v>
      </c>
      <c r="N28" s="27"/>
      <c r="O28" s="27">
        <f t="shared" si="1"/>
        <v>16.190184684158563</v>
      </c>
    </row>
    <row r="29" spans="1:15" x14ac:dyDescent="0.25">
      <c r="A29" s="37">
        <v>690</v>
      </c>
      <c r="B29" s="27">
        <v>690</v>
      </c>
      <c r="C29" s="27">
        <v>0</v>
      </c>
      <c r="D29" s="27">
        <v>0</v>
      </c>
      <c r="E29" s="27">
        <v>690</v>
      </c>
      <c r="F29" s="27">
        <v>690</v>
      </c>
      <c r="G29" s="27">
        <v>0</v>
      </c>
      <c r="H29" s="27">
        <v>100</v>
      </c>
      <c r="I29" s="27">
        <v>90</v>
      </c>
      <c r="J29" s="27">
        <v>100</v>
      </c>
      <c r="K29" s="34">
        <v>1.2365999999999999</v>
      </c>
      <c r="L29" s="34">
        <v>1.2365999999999999</v>
      </c>
      <c r="M29" s="26">
        <f t="shared" si="0"/>
        <v>0.76196281621456874</v>
      </c>
      <c r="N29" s="27"/>
      <c r="O29" s="27">
        <f t="shared" si="1"/>
        <v>15.541356507754012</v>
      </c>
    </row>
    <row r="30" spans="1:15" x14ac:dyDescent="0.25">
      <c r="A30" s="37">
        <v>720</v>
      </c>
      <c r="B30" s="27">
        <v>720</v>
      </c>
      <c r="C30" s="27">
        <v>0</v>
      </c>
      <c r="D30" s="27">
        <v>0</v>
      </c>
      <c r="E30" s="27">
        <v>720</v>
      </c>
      <c r="F30" s="27">
        <v>720</v>
      </c>
      <c r="G30" s="27">
        <v>0</v>
      </c>
      <c r="H30" s="27">
        <v>100</v>
      </c>
      <c r="I30" s="27">
        <v>90</v>
      </c>
      <c r="J30" s="27">
        <v>100</v>
      </c>
      <c r="K30" s="34">
        <v>1.2904</v>
      </c>
      <c r="L30" s="34">
        <v>1.2904</v>
      </c>
      <c r="M30" s="26">
        <f t="shared" si="0"/>
        <v>0.76196281621456874</v>
      </c>
      <c r="N30" s="27"/>
      <c r="O30" s="27">
        <f t="shared" si="1"/>
        <v>14.939556346978058</v>
      </c>
    </row>
    <row r="31" spans="1:15" x14ac:dyDescent="0.25">
      <c r="A31" s="37">
        <v>750</v>
      </c>
      <c r="B31" s="27">
        <v>750</v>
      </c>
      <c r="C31" s="27">
        <v>0</v>
      </c>
      <c r="D31" s="27">
        <v>0</v>
      </c>
      <c r="E31" s="27">
        <v>750</v>
      </c>
      <c r="F31" s="27">
        <v>750</v>
      </c>
      <c r="G31" s="27">
        <v>0</v>
      </c>
      <c r="H31" s="27">
        <v>100</v>
      </c>
      <c r="I31" s="27">
        <v>90</v>
      </c>
      <c r="J31" s="27">
        <v>100</v>
      </c>
      <c r="K31" s="34">
        <v>1.3442000000000001</v>
      </c>
      <c r="L31" s="34">
        <v>1.3442000000000001</v>
      </c>
      <c r="M31" s="26">
        <f t="shared" si="0"/>
        <v>0.76196281621456874</v>
      </c>
      <c r="N31" s="27"/>
      <c r="O31" s="27">
        <f t="shared" si="1"/>
        <v>14.38105971738657</v>
      </c>
    </row>
    <row r="32" spans="1:15" x14ac:dyDescent="0.25">
      <c r="A32" s="37">
        <v>780</v>
      </c>
      <c r="B32" s="27">
        <v>780</v>
      </c>
      <c r="C32" s="27">
        <v>0</v>
      </c>
      <c r="D32" s="27">
        <v>0</v>
      </c>
      <c r="E32" s="27">
        <v>780</v>
      </c>
      <c r="F32" s="27">
        <v>780</v>
      </c>
      <c r="G32" s="27">
        <v>0</v>
      </c>
      <c r="H32" s="27">
        <v>100</v>
      </c>
      <c r="I32" s="27">
        <v>90</v>
      </c>
      <c r="J32" s="27">
        <v>100</v>
      </c>
      <c r="K32" s="34">
        <v>1.3978999999999999</v>
      </c>
      <c r="L32" s="34">
        <v>1.3978999999999999</v>
      </c>
      <c r="M32" s="26">
        <f t="shared" si="0"/>
        <v>0.76196281621456874</v>
      </c>
      <c r="N32" s="27"/>
      <c r="O32" s="27">
        <f t="shared" si="1"/>
        <v>13.86245053208402</v>
      </c>
    </row>
    <row r="33" spans="1:15" x14ac:dyDescent="0.25">
      <c r="A33" s="37">
        <v>810</v>
      </c>
      <c r="B33" s="27">
        <v>810</v>
      </c>
      <c r="C33" s="27">
        <v>0</v>
      </c>
      <c r="D33" s="27">
        <v>0</v>
      </c>
      <c r="E33" s="27">
        <v>810</v>
      </c>
      <c r="F33" s="27">
        <v>810</v>
      </c>
      <c r="G33" s="27">
        <v>0</v>
      </c>
      <c r="H33" s="27">
        <v>100</v>
      </c>
      <c r="I33" s="27">
        <v>90</v>
      </c>
      <c r="J33" s="27">
        <v>100</v>
      </c>
      <c r="K33" s="34">
        <v>1.4517</v>
      </c>
      <c r="L33" s="34">
        <v>1.4517</v>
      </c>
      <c r="M33" s="26">
        <f t="shared" si="0"/>
        <v>0.76196281621456874</v>
      </c>
      <c r="N33" s="27"/>
      <c r="O33" s="27">
        <f t="shared" si="1"/>
        <v>13.377995388046664</v>
      </c>
    </row>
    <row r="34" spans="1:15" x14ac:dyDescent="0.25">
      <c r="A34" s="37">
        <v>840</v>
      </c>
      <c r="B34" s="27">
        <v>840</v>
      </c>
      <c r="C34" s="27">
        <v>0</v>
      </c>
      <c r="D34" s="27">
        <v>0</v>
      </c>
      <c r="E34" s="27">
        <v>840</v>
      </c>
      <c r="F34" s="27">
        <v>840</v>
      </c>
      <c r="G34" s="27">
        <v>0</v>
      </c>
      <c r="H34" s="27">
        <v>100</v>
      </c>
      <c r="I34" s="27">
        <v>90</v>
      </c>
      <c r="J34" s="27">
        <v>100</v>
      </c>
      <c r="K34" s="34">
        <v>1.5055000000000001</v>
      </c>
      <c r="L34" s="34">
        <v>1.5055000000000001</v>
      </c>
      <c r="M34" s="26">
        <f t="shared" si="0"/>
        <v>0.76196281621456874</v>
      </c>
      <c r="N34" s="27"/>
      <c r="O34" s="27">
        <f t="shared" si="1"/>
        <v>12.925349903506364</v>
      </c>
    </row>
    <row r="35" spans="1:15" x14ac:dyDescent="0.25">
      <c r="A35" s="37">
        <v>870</v>
      </c>
      <c r="B35" s="27">
        <v>870</v>
      </c>
      <c r="C35" s="27">
        <v>0</v>
      </c>
      <c r="D35" s="27">
        <v>0</v>
      </c>
      <c r="E35" s="27">
        <v>870</v>
      </c>
      <c r="F35" s="27">
        <v>870</v>
      </c>
      <c r="G35" s="27">
        <v>0</v>
      </c>
      <c r="H35" s="27">
        <v>100</v>
      </c>
      <c r="I35" s="27">
        <v>90</v>
      </c>
      <c r="J35" s="27">
        <v>100</v>
      </c>
      <c r="K35" s="34">
        <v>1.5592999999999999</v>
      </c>
      <c r="L35" s="34">
        <v>1.5592999999999999</v>
      </c>
      <c r="M35" s="26">
        <f t="shared" si="0"/>
        <v>0.76196281621456874</v>
      </c>
      <c r="N35" s="27"/>
      <c r="O35" s="27">
        <f t="shared" si="1"/>
        <v>12.501566716229034</v>
      </c>
    </row>
    <row r="36" spans="1:15" x14ac:dyDescent="0.25">
      <c r="A36" s="37">
        <v>900</v>
      </c>
      <c r="B36" s="27">
        <v>900</v>
      </c>
      <c r="C36" s="27">
        <v>0</v>
      </c>
      <c r="D36" s="27">
        <v>0</v>
      </c>
      <c r="E36" s="27">
        <v>900</v>
      </c>
      <c r="F36" s="27">
        <v>900</v>
      </c>
      <c r="G36" s="27">
        <v>0</v>
      </c>
      <c r="H36" s="27">
        <v>100</v>
      </c>
      <c r="I36" s="27">
        <v>90</v>
      </c>
      <c r="J36" s="27">
        <v>100</v>
      </c>
      <c r="K36" s="34">
        <v>1.613</v>
      </c>
      <c r="L36" s="34">
        <v>1.613</v>
      </c>
      <c r="M36" s="26">
        <f t="shared" si="0"/>
        <v>0.76196281621456874</v>
      </c>
      <c r="N36" s="27"/>
      <c r="O36" s="27">
        <f t="shared" si="1"/>
        <v>12.104756959283449</v>
      </c>
    </row>
    <row r="37" spans="1:15" x14ac:dyDescent="0.25">
      <c r="A37" s="37">
        <v>930</v>
      </c>
      <c r="B37" s="27">
        <v>930</v>
      </c>
      <c r="C37" s="27">
        <v>0</v>
      </c>
      <c r="D37" s="27">
        <v>0</v>
      </c>
      <c r="E37" s="27">
        <v>930</v>
      </c>
      <c r="F37" s="27">
        <v>930</v>
      </c>
      <c r="G37" s="27">
        <v>0</v>
      </c>
      <c r="H37" s="27">
        <v>100</v>
      </c>
      <c r="I37" s="27">
        <v>90</v>
      </c>
      <c r="J37" s="27">
        <v>100</v>
      </c>
      <c r="K37" s="34">
        <v>1.6668000000000001</v>
      </c>
      <c r="L37" s="34">
        <v>1.6668000000000001</v>
      </c>
      <c r="M37" s="26">
        <f t="shared" ref="M37:M68" si="2">((ref_diam+offset_diam)/2)/(12*3.281)</f>
        <v>0.76196281621456874</v>
      </c>
      <c r="N37" s="27"/>
      <c r="O37" s="27">
        <f t="shared" ref="O37:O68" si="3">(J37-M37-surface_margin)/(scaling_factor*(SQRT(K37^2+L37^2+sigma_pa^2)))</f>
        <v>11.731137008957775</v>
      </c>
    </row>
    <row r="38" spans="1:15" x14ac:dyDescent="0.25">
      <c r="A38" s="37">
        <v>960</v>
      </c>
      <c r="B38" s="27">
        <v>960</v>
      </c>
      <c r="C38" s="27">
        <v>0</v>
      </c>
      <c r="D38" s="27">
        <v>0</v>
      </c>
      <c r="E38" s="27">
        <v>960</v>
      </c>
      <c r="F38" s="27">
        <v>960</v>
      </c>
      <c r="G38" s="27">
        <v>0</v>
      </c>
      <c r="H38" s="27">
        <v>100</v>
      </c>
      <c r="I38" s="27">
        <v>90</v>
      </c>
      <c r="J38" s="27">
        <v>100</v>
      </c>
      <c r="K38" s="34">
        <v>1.7205999999999999</v>
      </c>
      <c r="L38" s="34">
        <v>1.7205999999999999</v>
      </c>
      <c r="M38" s="26">
        <f t="shared" si="2"/>
        <v>0.76196281621456874</v>
      </c>
      <c r="N38" s="27"/>
      <c r="O38" s="27">
        <f t="shared" si="3"/>
        <v>11.379416172321054</v>
      </c>
    </row>
    <row r="39" spans="1:15" x14ac:dyDescent="0.25">
      <c r="A39" s="37">
        <v>990</v>
      </c>
      <c r="B39" s="27">
        <v>990</v>
      </c>
      <c r="C39" s="27">
        <v>0</v>
      </c>
      <c r="D39" s="27">
        <v>0</v>
      </c>
      <c r="E39" s="27">
        <v>990</v>
      </c>
      <c r="F39" s="27">
        <v>990</v>
      </c>
      <c r="G39" s="27">
        <v>0</v>
      </c>
      <c r="H39" s="27">
        <v>100</v>
      </c>
      <c r="I39" s="27">
        <v>90</v>
      </c>
      <c r="J39" s="27">
        <v>100</v>
      </c>
      <c r="K39" s="34">
        <v>1.7743</v>
      </c>
      <c r="L39" s="34">
        <v>1.7743</v>
      </c>
      <c r="M39" s="26">
        <f t="shared" si="2"/>
        <v>0.76196281621456874</v>
      </c>
      <c r="N39" s="27"/>
      <c r="O39" s="27">
        <f t="shared" si="3"/>
        <v>11.048362745052895</v>
      </c>
    </row>
    <row r="40" spans="1:15" x14ac:dyDescent="0.25">
      <c r="A40" s="37">
        <v>1020</v>
      </c>
      <c r="B40" s="27">
        <v>1020</v>
      </c>
      <c r="C40" s="27">
        <v>-0.35</v>
      </c>
      <c r="D40" s="27">
        <v>0</v>
      </c>
      <c r="E40" s="27">
        <v>1020</v>
      </c>
      <c r="F40" s="27">
        <v>1020</v>
      </c>
      <c r="G40" s="27">
        <v>-0.35</v>
      </c>
      <c r="H40" s="27">
        <v>100</v>
      </c>
      <c r="I40" s="27">
        <v>90</v>
      </c>
      <c r="J40" s="27">
        <v>100</v>
      </c>
      <c r="K40" s="34">
        <v>1.8252999999999999</v>
      </c>
      <c r="L40" s="34">
        <v>1.8252999999999999</v>
      </c>
      <c r="M40" s="26">
        <f t="shared" si="2"/>
        <v>0.76196281621456874</v>
      </c>
      <c r="N40" s="27"/>
      <c r="O40" s="27">
        <f t="shared" si="3"/>
        <v>10.750982159462758</v>
      </c>
    </row>
    <row r="41" spans="1:15" x14ac:dyDescent="0.25">
      <c r="A41" s="37">
        <v>1050</v>
      </c>
      <c r="B41" s="27">
        <v>1049.97</v>
      </c>
      <c r="C41" s="27">
        <v>-1.57</v>
      </c>
      <c r="D41" s="27">
        <v>0</v>
      </c>
      <c r="E41" s="27">
        <v>1050</v>
      </c>
      <c r="F41" s="27">
        <v>1049.97</v>
      </c>
      <c r="G41" s="27">
        <v>-1.57</v>
      </c>
      <c r="H41" s="27">
        <v>100</v>
      </c>
      <c r="I41" s="27">
        <v>90</v>
      </c>
      <c r="J41" s="27">
        <v>100</v>
      </c>
      <c r="K41" s="34">
        <v>1.8734999999999999</v>
      </c>
      <c r="L41" s="34">
        <v>1.8734999999999999</v>
      </c>
      <c r="M41" s="26">
        <f t="shared" si="2"/>
        <v>0.76196281621456874</v>
      </c>
      <c r="N41" s="27"/>
      <c r="O41" s="27">
        <f t="shared" si="3"/>
        <v>10.484021575390306</v>
      </c>
    </row>
    <row r="42" spans="1:15" x14ac:dyDescent="0.25">
      <c r="A42" s="37">
        <v>1080</v>
      </c>
      <c r="B42" s="27">
        <v>1079.8800000000001</v>
      </c>
      <c r="C42" s="27">
        <v>-3.83</v>
      </c>
      <c r="D42" s="27">
        <v>0</v>
      </c>
      <c r="E42" s="27">
        <v>1080</v>
      </c>
      <c r="F42" s="27">
        <v>1079.8800000000001</v>
      </c>
      <c r="G42" s="27">
        <v>-3.83</v>
      </c>
      <c r="H42" s="27">
        <v>100</v>
      </c>
      <c r="I42" s="27">
        <v>90</v>
      </c>
      <c r="J42" s="27">
        <v>100</v>
      </c>
      <c r="K42" s="34">
        <v>1.9219999999999999</v>
      </c>
      <c r="L42" s="34">
        <v>1.9219999999999999</v>
      </c>
      <c r="M42" s="26">
        <f t="shared" si="2"/>
        <v>0.76196281621456874</v>
      </c>
      <c r="N42" s="27"/>
      <c r="O42" s="27">
        <f t="shared" si="3"/>
        <v>10.228233705358249</v>
      </c>
    </row>
    <row r="43" spans="1:15" x14ac:dyDescent="0.25">
      <c r="A43" s="37">
        <v>1110</v>
      </c>
      <c r="B43" s="27">
        <v>1109.7</v>
      </c>
      <c r="C43" s="27">
        <v>-7.14</v>
      </c>
      <c r="D43" s="27">
        <v>0</v>
      </c>
      <c r="E43" s="27">
        <v>1110</v>
      </c>
      <c r="F43" s="27">
        <v>1109.7</v>
      </c>
      <c r="G43" s="27">
        <v>-7.14</v>
      </c>
      <c r="H43" s="27">
        <v>100</v>
      </c>
      <c r="I43" s="27">
        <v>90</v>
      </c>
      <c r="J43" s="27">
        <v>100</v>
      </c>
      <c r="K43" s="34">
        <v>1.9709000000000001</v>
      </c>
      <c r="L43" s="34">
        <v>1.9709000000000001</v>
      </c>
      <c r="M43" s="26">
        <f t="shared" si="2"/>
        <v>0.76196281621456874</v>
      </c>
      <c r="N43" s="27"/>
      <c r="O43" s="27">
        <f t="shared" si="3"/>
        <v>9.9824701406965435</v>
      </c>
    </row>
    <row r="44" spans="1:15" x14ac:dyDescent="0.25">
      <c r="A44" s="37">
        <v>1140</v>
      </c>
      <c r="B44" s="27">
        <v>1139.3800000000001</v>
      </c>
      <c r="C44" s="27">
        <v>-11.49</v>
      </c>
      <c r="D44" s="27">
        <v>0</v>
      </c>
      <c r="E44" s="27">
        <v>1140</v>
      </c>
      <c r="F44" s="27">
        <v>1139.3800000000001</v>
      </c>
      <c r="G44" s="27">
        <v>-11.49</v>
      </c>
      <c r="H44" s="27">
        <v>100</v>
      </c>
      <c r="I44" s="27">
        <v>90</v>
      </c>
      <c r="J44" s="27">
        <v>100</v>
      </c>
      <c r="K44" s="34">
        <v>2.0207000000000002</v>
      </c>
      <c r="L44" s="34">
        <v>2.0207000000000002</v>
      </c>
      <c r="M44" s="26">
        <f t="shared" si="2"/>
        <v>0.76196281621456874</v>
      </c>
      <c r="N44" s="27"/>
      <c r="O44" s="27">
        <f t="shared" si="3"/>
        <v>9.7438500502735916</v>
      </c>
    </row>
    <row r="45" spans="1:15" x14ac:dyDescent="0.25">
      <c r="A45" s="37">
        <v>1170</v>
      </c>
      <c r="B45" s="27">
        <v>1168.8900000000001</v>
      </c>
      <c r="C45" s="27">
        <v>-16.87</v>
      </c>
      <c r="D45" s="27">
        <v>0</v>
      </c>
      <c r="E45" s="27">
        <v>1170</v>
      </c>
      <c r="F45" s="27">
        <v>1168.8900000000001</v>
      </c>
      <c r="G45" s="27">
        <v>-16.87</v>
      </c>
      <c r="H45" s="27">
        <v>100</v>
      </c>
      <c r="I45" s="27">
        <v>90</v>
      </c>
      <c r="J45" s="27">
        <v>100</v>
      </c>
      <c r="K45" s="34">
        <v>2.0716999999999999</v>
      </c>
      <c r="L45" s="34">
        <v>2.0716999999999999</v>
      </c>
      <c r="M45" s="26">
        <f t="shared" si="2"/>
        <v>0.76196281621456874</v>
      </c>
      <c r="N45" s="27"/>
      <c r="O45" s="27">
        <f t="shared" si="3"/>
        <v>9.5108526739265766</v>
      </c>
    </row>
    <row r="46" spans="1:15" x14ac:dyDescent="0.25">
      <c r="A46" s="37">
        <v>1200</v>
      </c>
      <c r="B46" s="27">
        <v>1198.2</v>
      </c>
      <c r="C46" s="27">
        <v>-23.27</v>
      </c>
      <c r="D46" s="27">
        <v>0</v>
      </c>
      <c r="E46" s="27">
        <v>1200</v>
      </c>
      <c r="F46" s="27">
        <v>1198.2</v>
      </c>
      <c r="G46" s="27">
        <v>-23.27</v>
      </c>
      <c r="H46" s="27">
        <v>100</v>
      </c>
      <c r="I46" s="27">
        <v>90</v>
      </c>
      <c r="J46" s="27">
        <v>100</v>
      </c>
      <c r="K46" s="34">
        <v>2.1246999999999998</v>
      </c>
      <c r="L46" s="34">
        <v>2.1246999999999998</v>
      </c>
      <c r="M46" s="26">
        <f t="shared" si="2"/>
        <v>0.76196281621456874</v>
      </c>
      <c r="N46" s="27"/>
      <c r="O46" s="27">
        <f t="shared" si="3"/>
        <v>9.2800790359699779</v>
      </c>
    </row>
    <row r="47" spans="1:15" x14ac:dyDescent="0.25">
      <c r="A47" s="37">
        <v>1230</v>
      </c>
      <c r="B47" s="27">
        <v>1227.27</v>
      </c>
      <c r="C47" s="27">
        <v>-30.7</v>
      </c>
      <c r="D47" s="27">
        <v>0</v>
      </c>
      <c r="E47" s="27">
        <v>1230</v>
      </c>
      <c r="F47" s="27">
        <v>1227.27</v>
      </c>
      <c r="G47" s="27">
        <v>-30.7</v>
      </c>
      <c r="H47" s="27">
        <v>100</v>
      </c>
      <c r="I47" s="27">
        <v>90</v>
      </c>
      <c r="J47" s="27">
        <v>100</v>
      </c>
      <c r="K47" s="34">
        <v>2.1800000000000002</v>
      </c>
      <c r="L47" s="34">
        <v>2.1800000000000002</v>
      </c>
      <c r="M47" s="26">
        <f t="shared" si="2"/>
        <v>0.76196281621456874</v>
      </c>
      <c r="N47" s="27"/>
      <c r="O47" s="27">
        <f t="shared" si="3"/>
        <v>9.0507810954641439</v>
      </c>
    </row>
    <row r="48" spans="1:15" x14ac:dyDescent="0.25">
      <c r="A48" s="37">
        <v>1260</v>
      </c>
      <c r="B48" s="27">
        <v>1256.05</v>
      </c>
      <c r="C48" s="27">
        <v>-39.130000000000003</v>
      </c>
      <c r="D48" s="27">
        <v>0</v>
      </c>
      <c r="E48" s="27">
        <v>1260</v>
      </c>
      <c r="F48" s="27">
        <v>1256.05</v>
      </c>
      <c r="G48" s="27">
        <v>-39.130000000000003</v>
      </c>
      <c r="H48" s="27">
        <v>100</v>
      </c>
      <c r="I48" s="27">
        <v>90</v>
      </c>
      <c r="J48" s="27">
        <v>100</v>
      </c>
      <c r="K48" s="34">
        <v>2.2385000000000002</v>
      </c>
      <c r="L48" s="34">
        <v>2.2385000000000002</v>
      </c>
      <c r="M48" s="26">
        <f t="shared" si="2"/>
        <v>0.76196281621456874</v>
      </c>
      <c r="N48" s="27"/>
      <c r="O48" s="27">
        <f t="shared" si="3"/>
        <v>8.8200839535478259</v>
      </c>
    </row>
    <row r="49" spans="1:15" x14ac:dyDescent="0.25">
      <c r="A49" s="37">
        <v>1290</v>
      </c>
      <c r="B49" s="27">
        <v>1284.53</v>
      </c>
      <c r="C49" s="27">
        <v>-48.57</v>
      </c>
      <c r="D49" s="27">
        <v>0</v>
      </c>
      <c r="E49" s="27">
        <v>1290</v>
      </c>
      <c r="F49" s="27">
        <v>1284.53</v>
      </c>
      <c r="G49" s="27">
        <v>-48.57</v>
      </c>
      <c r="H49" s="27">
        <v>100</v>
      </c>
      <c r="I49" s="27">
        <v>90</v>
      </c>
      <c r="J49" s="27">
        <v>100</v>
      </c>
      <c r="K49" s="34">
        <v>2.3007</v>
      </c>
      <c r="L49" s="34">
        <v>2.3007</v>
      </c>
      <c r="M49" s="26">
        <f t="shared" si="2"/>
        <v>0.76196281621456874</v>
      </c>
      <c r="N49" s="27"/>
      <c r="O49" s="27">
        <f t="shared" si="3"/>
        <v>8.587206582997382</v>
      </c>
    </row>
    <row r="50" spans="1:15" x14ac:dyDescent="0.25">
      <c r="A50" s="37">
        <v>1320</v>
      </c>
      <c r="B50" s="27">
        <v>1312.66</v>
      </c>
      <c r="C50" s="27">
        <v>-58.99</v>
      </c>
      <c r="D50" s="27">
        <v>0</v>
      </c>
      <c r="E50" s="27">
        <v>1320</v>
      </c>
      <c r="F50" s="27">
        <v>1312.66</v>
      </c>
      <c r="G50" s="27">
        <v>-58.99</v>
      </c>
      <c r="H50" s="27">
        <v>100</v>
      </c>
      <c r="I50" s="27">
        <v>90</v>
      </c>
      <c r="J50" s="27">
        <v>100</v>
      </c>
      <c r="K50" s="34">
        <v>2.3673999999999999</v>
      </c>
      <c r="L50" s="34">
        <v>2.3673999999999999</v>
      </c>
      <c r="M50" s="26">
        <f t="shared" si="2"/>
        <v>0.76196281621456874</v>
      </c>
      <c r="N50" s="27"/>
      <c r="O50" s="27">
        <f t="shared" si="3"/>
        <v>8.3506205437400691</v>
      </c>
    </row>
    <row r="51" spans="1:15" x14ac:dyDescent="0.25">
      <c r="A51" s="37">
        <v>1350</v>
      </c>
      <c r="B51" s="27">
        <v>1340.41</v>
      </c>
      <c r="C51" s="27">
        <v>-70.38</v>
      </c>
      <c r="D51" s="27">
        <v>0</v>
      </c>
      <c r="E51" s="27">
        <v>1350</v>
      </c>
      <c r="F51" s="27">
        <v>1340.41</v>
      </c>
      <c r="G51" s="27">
        <v>-70.38</v>
      </c>
      <c r="H51" s="27">
        <v>100</v>
      </c>
      <c r="I51" s="27">
        <v>90</v>
      </c>
      <c r="J51" s="27">
        <v>100</v>
      </c>
      <c r="K51" s="34">
        <v>2.4392</v>
      </c>
      <c r="L51" s="34">
        <v>2.4392</v>
      </c>
      <c r="M51" s="26">
        <f t="shared" si="2"/>
        <v>0.76196281621456874</v>
      </c>
      <c r="N51" s="27"/>
      <c r="O51" s="27">
        <f t="shared" si="3"/>
        <v>8.1099457780330386</v>
      </c>
    </row>
    <row r="52" spans="1:15" x14ac:dyDescent="0.25">
      <c r="A52" s="37">
        <v>1380</v>
      </c>
      <c r="B52" s="27">
        <v>1367.74</v>
      </c>
      <c r="C52" s="27">
        <v>-82.74</v>
      </c>
      <c r="D52" s="27">
        <v>0</v>
      </c>
      <c r="E52" s="27">
        <v>1380</v>
      </c>
      <c r="F52" s="27">
        <v>1367.74</v>
      </c>
      <c r="G52" s="27">
        <v>-82.74</v>
      </c>
      <c r="H52" s="27">
        <v>100</v>
      </c>
      <c r="I52" s="27">
        <v>90</v>
      </c>
      <c r="J52" s="27">
        <v>100</v>
      </c>
      <c r="K52" s="34">
        <v>2.5167000000000002</v>
      </c>
      <c r="L52" s="34">
        <v>2.5167000000000002</v>
      </c>
      <c r="M52" s="26">
        <f t="shared" si="2"/>
        <v>0.76196281621456874</v>
      </c>
      <c r="N52" s="27"/>
      <c r="O52" s="27">
        <f t="shared" si="3"/>
        <v>7.8651143190933341</v>
      </c>
    </row>
    <row r="53" spans="1:15" x14ac:dyDescent="0.25">
      <c r="A53" s="37">
        <v>1410</v>
      </c>
      <c r="B53" s="27">
        <v>1394.63</v>
      </c>
      <c r="C53" s="27">
        <v>-96.05</v>
      </c>
      <c r="D53" s="27">
        <v>0</v>
      </c>
      <c r="E53" s="27">
        <v>1410</v>
      </c>
      <c r="F53" s="27">
        <v>1394.63</v>
      </c>
      <c r="G53" s="27">
        <v>-96.05</v>
      </c>
      <c r="H53" s="27">
        <v>100</v>
      </c>
      <c r="I53" s="27">
        <v>90</v>
      </c>
      <c r="J53" s="27">
        <v>100</v>
      </c>
      <c r="K53" s="34">
        <v>2.6006</v>
      </c>
      <c r="L53" s="34">
        <v>2.6006</v>
      </c>
      <c r="M53" s="26">
        <f t="shared" si="2"/>
        <v>0.76196281621456874</v>
      </c>
      <c r="N53" s="27"/>
      <c r="O53" s="27">
        <f t="shared" si="3"/>
        <v>7.6160517163835388</v>
      </c>
    </row>
    <row r="54" spans="1:15" x14ac:dyDescent="0.25">
      <c r="A54" s="37">
        <v>1440</v>
      </c>
      <c r="B54" s="27">
        <v>1421.03</v>
      </c>
      <c r="C54" s="27">
        <v>-110.29</v>
      </c>
      <c r="D54" s="27">
        <v>0</v>
      </c>
      <c r="E54" s="27">
        <v>1440</v>
      </c>
      <c r="F54" s="27">
        <v>1421.03</v>
      </c>
      <c r="G54" s="27">
        <v>-110.29</v>
      </c>
      <c r="H54" s="27">
        <v>100</v>
      </c>
      <c r="I54" s="27">
        <v>90</v>
      </c>
      <c r="J54" s="27">
        <v>100</v>
      </c>
      <c r="K54" s="34">
        <v>2.6915</v>
      </c>
      <c r="L54" s="34">
        <v>2.6915</v>
      </c>
      <c r="M54" s="26">
        <f t="shared" si="2"/>
        <v>0.76196281621456874</v>
      </c>
      <c r="N54" s="27"/>
      <c r="O54" s="27">
        <f t="shared" si="3"/>
        <v>7.3632728539849364</v>
      </c>
    </row>
    <row r="55" spans="1:15" x14ac:dyDescent="0.25">
      <c r="A55" s="37">
        <v>1470</v>
      </c>
      <c r="B55" s="27">
        <v>1446.93</v>
      </c>
      <c r="C55" s="27">
        <v>-125.43</v>
      </c>
      <c r="D55" s="27">
        <v>0</v>
      </c>
      <c r="E55" s="27">
        <v>1470</v>
      </c>
      <c r="F55" s="27">
        <v>1446.93</v>
      </c>
      <c r="G55" s="27">
        <v>-125.43</v>
      </c>
      <c r="H55" s="27">
        <v>100</v>
      </c>
      <c r="I55" s="27">
        <v>90</v>
      </c>
      <c r="J55" s="27">
        <v>100</v>
      </c>
      <c r="K55" s="34">
        <v>2.7896999999999998</v>
      </c>
      <c r="L55" s="34">
        <v>2.7896999999999998</v>
      </c>
      <c r="M55" s="26">
        <f t="shared" si="2"/>
        <v>0.76196281621456874</v>
      </c>
      <c r="N55" s="27"/>
      <c r="O55" s="27">
        <f t="shared" si="3"/>
        <v>7.1082497327337979</v>
      </c>
    </row>
    <row r="56" spans="1:15" x14ac:dyDescent="0.25">
      <c r="A56" s="37">
        <v>1500</v>
      </c>
      <c r="B56" s="27">
        <v>1472.28</v>
      </c>
      <c r="C56" s="27">
        <v>-141.47999999999999</v>
      </c>
      <c r="D56" s="27">
        <v>0</v>
      </c>
      <c r="E56" s="27">
        <v>1500</v>
      </c>
      <c r="F56" s="27">
        <v>1472.28</v>
      </c>
      <c r="G56" s="27">
        <v>-141.47999999999999</v>
      </c>
      <c r="H56" s="27">
        <v>100</v>
      </c>
      <c r="I56" s="27">
        <v>90</v>
      </c>
      <c r="J56" s="27">
        <v>100</v>
      </c>
      <c r="K56" s="34">
        <v>2.8957999999999999</v>
      </c>
      <c r="L56" s="34">
        <v>2.8957999999999999</v>
      </c>
      <c r="M56" s="26">
        <f t="shared" si="2"/>
        <v>0.76196281621456874</v>
      </c>
      <c r="N56" s="27"/>
      <c r="O56" s="27">
        <f t="shared" si="3"/>
        <v>6.8517054996138</v>
      </c>
    </row>
    <row r="57" spans="1:15" x14ac:dyDescent="0.25">
      <c r="A57" s="37">
        <v>1530</v>
      </c>
      <c r="B57" s="27">
        <v>1497.05</v>
      </c>
      <c r="C57" s="27">
        <v>-158.38999999999999</v>
      </c>
      <c r="D57" s="27">
        <v>0</v>
      </c>
      <c r="E57" s="27">
        <v>1530</v>
      </c>
      <c r="F57" s="27">
        <v>1497.05</v>
      </c>
      <c r="G57" s="27">
        <v>-158.38999999999999</v>
      </c>
      <c r="H57" s="27">
        <v>100</v>
      </c>
      <c r="I57" s="27">
        <v>90</v>
      </c>
      <c r="J57" s="27">
        <v>100</v>
      </c>
      <c r="K57" s="34">
        <v>3.0099</v>
      </c>
      <c r="L57" s="34">
        <v>3.0099</v>
      </c>
      <c r="M57" s="26">
        <f t="shared" si="2"/>
        <v>0.76196281621456874</v>
      </c>
      <c r="N57" s="27"/>
      <c r="O57" s="27">
        <f t="shared" si="3"/>
        <v>6.5955730660370246</v>
      </c>
    </row>
    <row r="58" spans="1:15" x14ac:dyDescent="0.25">
      <c r="A58" s="37">
        <v>1560</v>
      </c>
      <c r="B58" s="27">
        <v>1521.22</v>
      </c>
      <c r="C58" s="27">
        <v>-176.17</v>
      </c>
      <c r="D58" s="27">
        <v>0</v>
      </c>
      <c r="E58" s="27">
        <v>1560</v>
      </c>
      <c r="F58" s="27">
        <v>1521.22</v>
      </c>
      <c r="G58" s="27">
        <v>-176.17</v>
      </c>
      <c r="H58" s="27">
        <v>100</v>
      </c>
      <c r="I58" s="27">
        <v>90</v>
      </c>
      <c r="J58" s="27">
        <v>100</v>
      </c>
      <c r="K58" s="34">
        <v>3.1324999999999998</v>
      </c>
      <c r="L58" s="34">
        <v>3.1324999999999998</v>
      </c>
      <c r="M58" s="26">
        <f t="shared" si="2"/>
        <v>0.76196281621456874</v>
      </c>
      <c r="N58" s="27"/>
      <c r="O58" s="27">
        <f t="shared" si="3"/>
        <v>6.3407473383072182</v>
      </c>
    </row>
    <row r="59" spans="1:15" x14ac:dyDescent="0.25">
      <c r="A59" s="37">
        <v>1590</v>
      </c>
      <c r="B59" s="27">
        <v>1544.75</v>
      </c>
      <c r="C59" s="27">
        <v>-194.77</v>
      </c>
      <c r="D59" s="27">
        <v>0</v>
      </c>
      <c r="E59" s="27">
        <v>1590</v>
      </c>
      <c r="F59" s="27">
        <v>1544.75</v>
      </c>
      <c r="G59" s="27">
        <v>-194.77</v>
      </c>
      <c r="H59" s="27">
        <v>100</v>
      </c>
      <c r="I59" s="27">
        <v>90</v>
      </c>
      <c r="J59" s="27">
        <v>100</v>
      </c>
      <c r="K59" s="34">
        <v>3.2635000000000001</v>
      </c>
      <c r="L59" s="34">
        <v>3.2635000000000001</v>
      </c>
      <c r="M59" s="26">
        <f t="shared" si="2"/>
        <v>0.76196281621456874</v>
      </c>
      <c r="N59" s="27"/>
      <c r="O59" s="27">
        <f t="shared" si="3"/>
        <v>6.0892372817132223</v>
      </c>
    </row>
    <row r="60" spans="1:15" x14ac:dyDescent="0.25">
      <c r="A60" s="37">
        <v>1620</v>
      </c>
      <c r="B60" s="27">
        <v>1567.62</v>
      </c>
      <c r="C60" s="27">
        <v>-214.19</v>
      </c>
      <c r="D60" s="27">
        <v>0</v>
      </c>
      <c r="E60" s="27">
        <v>1620</v>
      </c>
      <c r="F60" s="27">
        <v>1567.62</v>
      </c>
      <c r="G60" s="27">
        <v>-214.19</v>
      </c>
      <c r="H60" s="27">
        <v>100</v>
      </c>
      <c r="I60" s="27">
        <v>90</v>
      </c>
      <c r="J60" s="27">
        <v>100</v>
      </c>
      <c r="K60" s="34">
        <v>3.4032</v>
      </c>
      <c r="L60" s="34">
        <v>3.4032</v>
      </c>
      <c r="M60" s="26">
        <f t="shared" si="2"/>
        <v>0.76196281621456874</v>
      </c>
      <c r="N60" s="27"/>
      <c r="O60" s="27">
        <f t="shared" si="3"/>
        <v>5.8420019903237996</v>
      </c>
    </row>
    <row r="61" spans="1:15" x14ac:dyDescent="0.25">
      <c r="A61" s="37">
        <v>1650</v>
      </c>
      <c r="B61" s="27">
        <v>1589.79</v>
      </c>
      <c r="C61" s="27">
        <v>-234.39</v>
      </c>
      <c r="D61" s="27">
        <v>0</v>
      </c>
      <c r="E61" s="27">
        <v>1650</v>
      </c>
      <c r="F61" s="27">
        <v>1589.79</v>
      </c>
      <c r="G61" s="27">
        <v>-234.39</v>
      </c>
      <c r="H61" s="27">
        <v>100</v>
      </c>
      <c r="I61" s="27">
        <v>90</v>
      </c>
      <c r="J61" s="27">
        <v>100</v>
      </c>
      <c r="K61" s="34">
        <v>3.5514999999999999</v>
      </c>
      <c r="L61" s="34">
        <v>3.5514999999999999</v>
      </c>
      <c r="M61" s="26">
        <f t="shared" si="2"/>
        <v>0.76196281621456874</v>
      </c>
      <c r="N61" s="27"/>
      <c r="O61" s="27">
        <f t="shared" si="3"/>
        <v>5.6005029500993748</v>
      </c>
    </row>
    <row r="62" spans="1:15" x14ac:dyDescent="0.25">
      <c r="A62" s="37">
        <v>1680</v>
      </c>
      <c r="B62" s="27">
        <v>1611.25</v>
      </c>
      <c r="C62" s="27">
        <v>-255.35</v>
      </c>
      <c r="D62" s="27">
        <v>0</v>
      </c>
      <c r="E62" s="27">
        <v>1680</v>
      </c>
      <c r="F62" s="27">
        <v>1611.25</v>
      </c>
      <c r="G62" s="27">
        <v>-255.35</v>
      </c>
      <c r="H62" s="27">
        <v>100</v>
      </c>
      <c r="I62" s="27">
        <v>90</v>
      </c>
      <c r="J62" s="27">
        <v>100</v>
      </c>
      <c r="K62" s="34">
        <v>3.7082999999999999</v>
      </c>
      <c r="L62" s="34">
        <v>3.7082999999999999</v>
      </c>
      <c r="M62" s="26">
        <f t="shared" si="2"/>
        <v>0.76196281621456874</v>
      </c>
      <c r="N62" s="27"/>
      <c r="O62" s="27">
        <f t="shared" si="3"/>
        <v>5.3658737703209356</v>
      </c>
    </row>
    <row r="63" spans="1:15" x14ac:dyDescent="0.25">
      <c r="A63" s="37">
        <v>1710</v>
      </c>
      <c r="B63" s="27">
        <v>1631.97</v>
      </c>
      <c r="C63" s="27">
        <v>-277.05</v>
      </c>
      <c r="D63" s="27">
        <v>0</v>
      </c>
      <c r="E63" s="27">
        <v>1710</v>
      </c>
      <c r="F63" s="27">
        <v>1631.97</v>
      </c>
      <c r="G63" s="27">
        <v>-277.05</v>
      </c>
      <c r="H63" s="27">
        <v>100</v>
      </c>
      <c r="I63" s="27">
        <v>90</v>
      </c>
      <c r="J63" s="27">
        <v>100</v>
      </c>
      <c r="K63" s="34">
        <v>3.8736000000000002</v>
      </c>
      <c r="L63" s="34">
        <v>3.8736000000000002</v>
      </c>
      <c r="M63" s="26">
        <f t="shared" si="2"/>
        <v>0.76196281621456874</v>
      </c>
      <c r="N63" s="27"/>
      <c r="O63" s="27">
        <f t="shared" si="3"/>
        <v>5.1388268561744459</v>
      </c>
    </row>
    <row r="64" spans="1:15" x14ac:dyDescent="0.25">
      <c r="A64" s="37">
        <v>1740</v>
      </c>
      <c r="B64" s="27">
        <v>1651.91</v>
      </c>
      <c r="C64" s="27">
        <v>-299.45999999999998</v>
      </c>
      <c r="D64" s="27">
        <v>0</v>
      </c>
      <c r="E64" s="27">
        <v>1740</v>
      </c>
      <c r="F64" s="27">
        <v>1651.91</v>
      </c>
      <c r="G64" s="27">
        <v>-299.45999999999998</v>
      </c>
      <c r="H64" s="27">
        <v>100</v>
      </c>
      <c r="I64" s="27">
        <v>90</v>
      </c>
      <c r="J64" s="27">
        <v>100</v>
      </c>
      <c r="K64" s="34">
        <v>4.0472000000000001</v>
      </c>
      <c r="L64" s="34">
        <v>4.0472000000000001</v>
      </c>
      <c r="M64" s="26">
        <f t="shared" si="2"/>
        <v>0.76196281621456874</v>
      </c>
      <c r="N64" s="27"/>
      <c r="O64" s="27">
        <f t="shared" si="3"/>
        <v>4.9201092775495958</v>
      </c>
    </row>
    <row r="65" spans="1:15" x14ac:dyDescent="0.25">
      <c r="A65" s="37">
        <v>1770</v>
      </c>
      <c r="B65" s="27">
        <v>1671.06</v>
      </c>
      <c r="C65" s="27">
        <v>-322.55</v>
      </c>
      <c r="D65" s="27">
        <v>0</v>
      </c>
      <c r="E65" s="27">
        <v>1770</v>
      </c>
      <c r="F65" s="27">
        <v>1671.06</v>
      </c>
      <c r="G65" s="27">
        <v>-322.55</v>
      </c>
      <c r="H65" s="27">
        <v>100</v>
      </c>
      <c r="I65" s="27">
        <v>90</v>
      </c>
      <c r="J65" s="27">
        <v>100</v>
      </c>
      <c r="K65" s="34">
        <v>4.2287999999999997</v>
      </c>
      <c r="L65" s="34">
        <v>4.2287999999999997</v>
      </c>
      <c r="M65" s="26">
        <f t="shared" si="2"/>
        <v>0.76196281621456874</v>
      </c>
      <c r="N65" s="27"/>
      <c r="O65" s="27">
        <f t="shared" si="3"/>
        <v>4.7103212588777499</v>
      </c>
    </row>
    <row r="66" spans="1:15" x14ac:dyDescent="0.25">
      <c r="A66" s="37">
        <v>1800</v>
      </c>
      <c r="B66" s="27">
        <v>1689.39</v>
      </c>
      <c r="C66" s="27">
        <v>-346.29</v>
      </c>
      <c r="D66" s="27">
        <v>0</v>
      </c>
      <c r="E66" s="27">
        <v>1800</v>
      </c>
      <c r="F66" s="27">
        <v>1689.39</v>
      </c>
      <c r="G66" s="27">
        <v>-346.29</v>
      </c>
      <c r="H66" s="27">
        <v>100</v>
      </c>
      <c r="I66" s="27">
        <v>90</v>
      </c>
      <c r="J66" s="27">
        <v>100</v>
      </c>
      <c r="K66" s="34">
        <v>4.4181999999999997</v>
      </c>
      <c r="L66" s="34">
        <v>4.4181999999999997</v>
      </c>
      <c r="M66" s="26">
        <f t="shared" si="2"/>
        <v>0.76196281621456874</v>
      </c>
      <c r="N66" s="27"/>
      <c r="O66" s="27">
        <f t="shared" si="3"/>
        <v>4.5097119355987632</v>
      </c>
    </row>
    <row r="67" spans="1:15" x14ac:dyDescent="0.25">
      <c r="A67" s="37">
        <v>1830</v>
      </c>
      <c r="B67" s="27">
        <v>1706.89</v>
      </c>
      <c r="C67" s="27">
        <v>-370.66</v>
      </c>
      <c r="D67" s="27">
        <v>0</v>
      </c>
      <c r="E67" s="27">
        <v>1830</v>
      </c>
      <c r="F67" s="27">
        <v>1706.89</v>
      </c>
      <c r="G67" s="27">
        <v>-370.66</v>
      </c>
      <c r="H67" s="27">
        <v>100</v>
      </c>
      <c r="I67" s="27">
        <v>90</v>
      </c>
      <c r="J67" s="27">
        <v>100</v>
      </c>
      <c r="K67" s="34">
        <v>4.6151999999999997</v>
      </c>
      <c r="L67" s="34">
        <v>4.6151999999999997</v>
      </c>
      <c r="M67" s="26">
        <f t="shared" si="2"/>
        <v>0.76196281621456874</v>
      </c>
      <c r="N67" s="27"/>
      <c r="O67" s="27">
        <f t="shared" si="3"/>
        <v>4.3183626675097475</v>
      </c>
    </row>
    <row r="68" spans="1:15" x14ac:dyDescent="0.25">
      <c r="A68" s="37">
        <v>1860</v>
      </c>
      <c r="B68" s="27">
        <v>1723.52</v>
      </c>
      <c r="C68" s="27">
        <v>-395.63</v>
      </c>
      <c r="D68" s="27">
        <v>0</v>
      </c>
      <c r="E68" s="27">
        <v>1860</v>
      </c>
      <c r="F68" s="27">
        <v>1723.52</v>
      </c>
      <c r="G68" s="27">
        <v>-395.63</v>
      </c>
      <c r="H68" s="27">
        <v>100</v>
      </c>
      <c r="I68" s="27">
        <v>90</v>
      </c>
      <c r="J68" s="27">
        <v>100</v>
      </c>
      <c r="K68" s="34">
        <v>4.8193000000000001</v>
      </c>
      <c r="L68" s="34">
        <v>4.8193000000000001</v>
      </c>
      <c r="M68" s="26">
        <f t="shared" si="2"/>
        <v>0.76196281621456874</v>
      </c>
      <c r="N68" s="27"/>
      <c r="O68" s="27">
        <f t="shared" si="3"/>
        <v>4.1364781796840626</v>
      </c>
    </row>
    <row r="69" spans="1:15" x14ac:dyDescent="0.25">
      <c r="A69" s="37">
        <v>1890</v>
      </c>
      <c r="B69" s="27">
        <v>1739.27</v>
      </c>
      <c r="C69" s="27">
        <v>-421.16</v>
      </c>
      <c r="D69" s="27">
        <v>0</v>
      </c>
      <c r="E69" s="27">
        <v>1890</v>
      </c>
      <c r="F69" s="27">
        <v>1739.27</v>
      </c>
      <c r="G69" s="27">
        <v>-421.16</v>
      </c>
      <c r="H69" s="27">
        <v>100</v>
      </c>
      <c r="I69" s="27">
        <v>90</v>
      </c>
      <c r="J69" s="27">
        <v>100</v>
      </c>
      <c r="K69" s="34">
        <v>5.0303000000000004</v>
      </c>
      <c r="L69" s="34">
        <v>5.0303000000000004</v>
      </c>
      <c r="M69" s="26">
        <f t="shared" ref="M69:M104" si="4">((ref_diam+offset_diam)/2)/(12*3.281)</f>
        <v>0.76196281621456874</v>
      </c>
      <c r="N69" s="27"/>
      <c r="O69" s="27">
        <f t="shared" ref="O69:O103" si="5">(J69-M69-surface_margin)/(scaling_factor*(SQRT(K69^2+L69^2+sigma_pa^2)))</f>
        <v>3.9638417403072843</v>
      </c>
    </row>
    <row r="70" spans="1:15" x14ac:dyDescent="0.25">
      <c r="A70" s="37">
        <v>1920</v>
      </c>
      <c r="B70" s="27">
        <v>1754.12</v>
      </c>
      <c r="C70" s="27">
        <v>-447.23</v>
      </c>
      <c r="D70" s="27">
        <v>0</v>
      </c>
      <c r="E70" s="27">
        <v>1920</v>
      </c>
      <c r="F70" s="27">
        <v>1754.12</v>
      </c>
      <c r="G70" s="27">
        <v>-447.23</v>
      </c>
      <c r="H70" s="27">
        <v>100</v>
      </c>
      <c r="I70" s="27">
        <v>90</v>
      </c>
      <c r="J70" s="27">
        <v>100</v>
      </c>
      <c r="K70" s="34">
        <v>5.2477999999999998</v>
      </c>
      <c r="L70" s="34">
        <v>5.2477999999999998</v>
      </c>
      <c r="M70" s="26">
        <f t="shared" si="4"/>
        <v>0.76196281621456874</v>
      </c>
      <c r="N70" s="27"/>
      <c r="O70" s="27">
        <f t="shared" si="5"/>
        <v>3.8003148815684646</v>
      </c>
    </row>
    <row r="71" spans="1:15" x14ac:dyDescent="0.25">
      <c r="A71" s="37">
        <v>1950</v>
      </c>
      <c r="B71" s="27">
        <v>1768.05</v>
      </c>
      <c r="C71" s="27">
        <v>-473.79</v>
      </c>
      <c r="D71" s="27">
        <v>0</v>
      </c>
      <c r="E71" s="27">
        <v>1950</v>
      </c>
      <c r="F71" s="27">
        <v>1768.05</v>
      </c>
      <c r="G71" s="27">
        <v>-473.79</v>
      </c>
      <c r="H71" s="27">
        <v>100</v>
      </c>
      <c r="I71" s="27">
        <v>90</v>
      </c>
      <c r="J71" s="27">
        <v>100</v>
      </c>
      <c r="K71" s="34">
        <v>5.4714999999999998</v>
      </c>
      <c r="L71" s="34">
        <v>5.4714999999999998</v>
      </c>
      <c r="M71" s="26">
        <f t="shared" si="4"/>
        <v>0.76196281621456874</v>
      </c>
      <c r="N71" s="27"/>
      <c r="O71" s="27">
        <f t="shared" si="5"/>
        <v>3.645600350517431</v>
      </c>
    </row>
    <row r="72" spans="1:15" x14ac:dyDescent="0.25">
      <c r="A72" s="37">
        <v>1980</v>
      </c>
      <c r="B72" s="27">
        <v>1781.04</v>
      </c>
      <c r="C72" s="27">
        <v>-500.83</v>
      </c>
      <c r="D72" s="27">
        <v>0</v>
      </c>
      <c r="E72" s="27">
        <v>1980</v>
      </c>
      <c r="F72" s="27">
        <v>1781.04</v>
      </c>
      <c r="G72" s="27">
        <v>-500.83</v>
      </c>
      <c r="H72" s="27">
        <v>100</v>
      </c>
      <c r="I72" s="27">
        <v>90</v>
      </c>
      <c r="J72" s="27">
        <v>100</v>
      </c>
      <c r="K72" s="34">
        <v>5.7009999999999996</v>
      </c>
      <c r="L72" s="34">
        <v>5.7009999999999996</v>
      </c>
      <c r="M72" s="26">
        <f t="shared" si="4"/>
        <v>0.76196281621456874</v>
      </c>
      <c r="N72" s="27"/>
      <c r="O72" s="27">
        <f t="shared" si="5"/>
        <v>3.4994167255081723</v>
      </c>
    </row>
    <row r="73" spans="1:15" x14ac:dyDescent="0.25">
      <c r="A73" s="37">
        <v>2010</v>
      </c>
      <c r="B73" s="27">
        <v>1793.09</v>
      </c>
      <c r="C73" s="27">
        <v>-528.30999999999995</v>
      </c>
      <c r="D73" s="27">
        <v>0</v>
      </c>
      <c r="E73" s="27">
        <v>2010</v>
      </c>
      <c r="F73" s="27">
        <v>1793.09</v>
      </c>
      <c r="G73" s="27">
        <v>-528.30999999999995</v>
      </c>
      <c r="H73" s="27">
        <v>100</v>
      </c>
      <c r="I73" s="27">
        <v>90</v>
      </c>
      <c r="J73" s="27">
        <v>100</v>
      </c>
      <c r="K73" s="34">
        <v>5.9358000000000004</v>
      </c>
      <c r="L73" s="34">
        <v>5.9358000000000004</v>
      </c>
      <c r="M73" s="26">
        <f t="shared" si="4"/>
        <v>0.76196281621456874</v>
      </c>
      <c r="N73" s="27"/>
      <c r="O73" s="27">
        <f t="shared" si="5"/>
        <v>3.3614911365774933</v>
      </c>
    </row>
    <row r="74" spans="1:15" x14ac:dyDescent="0.25">
      <c r="A74" s="37">
        <v>2040</v>
      </c>
      <c r="B74" s="27">
        <v>1804.16</v>
      </c>
      <c r="C74" s="27">
        <v>-556.19000000000005</v>
      </c>
      <c r="D74" s="27">
        <v>0</v>
      </c>
      <c r="E74" s="27">
        <v>2040</v>
      </c>
      <c r="F74" s="27">
        <v>1804.16</v>
      </c>
      <c r="G74" s="27">
        <v>-556.19000000000005</v>
      </c>
      <c r="H74" s="27">
        <v>100</v>
      </c>
      <c r="I74" s="27">
        <v>90</v>
      </c>
      <c r="J74" s="27">
        <v>100</v>
      </c>
      <c r="K74" s="34">
        <v>6.1756000000000002</v>
      </c>
      <c r="L74" s="34">
        <v>6.1756000000000002</v>
      </c>
      <c r="M74" s="26">
        <f t="shared" si="4"/>
        <v>0.76196281621456874</v>
      </c>
      <c r="N74" s="27"/>
      <c r="O74" s="27">
        <f t="shared" si="5"/>
        <v>3.2313986445785994</v>
      </c>
    </row>
    <row r="75" spans="1:15" x14ac:dyDescent="0.25">
      <c r="A75" s="37">
        <v>2070</v>
      </c>
      <c r="B75" s="27">
        <v>1814.26</v>
      </c>
      <c r="C75" s="27">
        <v>-584.42999999999995</v>
      </c>
      <c r="D75" s="27">
        <v>0</v>
      </c>
      <c r="E75" s="27">
        <v>2070</v>
      </c>
      <c r="F75" s="27">
        <v>1814.26</v>
      </c>
      <c r="G75" s="27">
        <v>-584.42999999999995</v>
      </c>
      <c r="H75" s="27">
        <v>100</v>
      </c>
      <c r="I75" s="27">
        <v>90</v>
      </c>
      <c r="J75" s="27">
        <v>100</v>
      </c>
      <c r="K75" s="34">
        <v>6.42</v>
      </c>
      <c r="L75" s="34">
        <v>6.42</v>
      </c>
      <c r="M75" s="26">
        <f t="shared" si="4"/>
        <v>0.76196281621456874</v>
      </c>
      <c r="N75" s="27"/>
      <c r="O75" s="27">
        <f t="shared" si="5"/>
        <v>3.1087633137147255</v>
      </c>
    </row>
    <row r="76" spans="1:15" x14ac:dyDescent="0.25">
      <c r="A76" s="37">
        <v>2100</v>
      </c>
      <c r="B76" s="27">
        <v>1823.37</v>
      </c>
      <c r="C76" s="27">
        <v>-613.02</v>
      </c>
      <c r="D76" s="27">
        <v>0</v>
      </c>
      <c r="E76" s="27">
        <v>2100</v>
      </c>
      <c r="F76" s="27">
        <v>1823.37</v>
      </c>
      <c r="G76" s="27">
        <v>-613.02</v>
      </c>
      <c r="H76" s="27">
        <v>100</v>
      </c>
      <c r="I76" s="27">
        <v>90</v>
      </c>
      <c r="J76" s="27">
        <v>100</v>
      </c>
      <c r="K76" s="34">
        <v>6.6685999999999996</v>
      </c>
      <c r="L76" s="34">
        <v>6.6685999999999996</v>
      </c>
      <c r="M76" s="26">
        <f t="shared" si="4"/>
        <v>0.76196281621456874</v>
      </c>
      <c r="N76" s="27"/>
      <c r="O76" s="27">
        <f t="shared" si="5"/>
        <v>2.9932022542788852</v>
      </c>
    </row>
    <row r="77" spans="1:15" x14ac:dyDescent="0.25">
      <c r="A77" s="37">
        <v>2130</v>
      </c>
      <c r="B77" s="27">
        <v>1831.47</v>
      </c>
      <c r="C77" s="27">
        <v>-641.9</v>
      </c>
      <c r="D77" s="27">
        <v>0</v>
      </c>
      <c r="E77" s="27">
        <v>2130</v>
      </c>
      <c r="F77" s="27">
        <v>1831.47</v>
      </c>
      <c r="G77" s="27">
        <v>-641.9</v>
      </c>
      <c r="H77" s="27">
        <v>100</v>
      </c>
      <c r="I77" s="27">
        <v>90</v>
      </c>
      <c r="J77" s="27">
        <v>100</v>
      </c>
      <c r="K77" s="34">
        <v>6.9210000000000003</v>
      </c>
      <c r="L77" s="34">
        <v>6.9210000000000003</v>
      </c>
      <c r="M77" s="26">
        <f t="shared" si="4"/>
        <v>0.76196281621456874</v>
      </c>
      <c r="N77" s="27"/>
      <c r="O77" s="27">
        <f t="shared" si="5"/>
        <v>2.8843334832909218</v>
      </c>
    </row>
    <row r="78" spans="1:15" x14ac:dyDescent="0.25">
      <c r="A78" s="37">
        <v>2160</v>
      </c>
      <c r="B78" s="27">
        <v>1838.56</v>
      </c>
      <c r="C78" s="27">
        <v>-671.05</v>
      </c>
      <c r="D78" s="27">
        <v>0</v>
      </c>
      <c r="E78" s="27">
        <v>2160</v>
      </c>
      <c r="F78" s="27">
        <v>1838.56</v>
      </c>
      <c r="G78" s="27">
        <v>-671.05</v>
      </c>
      <c r="H78" s="27">
        <v>100</v>
      </c>
      <c r="I78" s="27">
        <v>90</v>
      </c>
      <c r="J78" s="27">
        <v>100</v>
      </c>
      <c r="K78" s="34">
        <v>7.1767000000000003</v>
      </c>
      <c r="L78" s="34">
        <v>7.1767000000000003</v>
      </c>
      <c r="M78" s="26">
        <f t="shared" si="4"/>
        <v>0.76196281621456874</v>
      </c>
      <c r="N78" s="27"/>
      <c r="O78" s="27">
        <f t="shared" si="5"/>
        <v>2.7818204103296829</v>
      </c>
    </row>
    <row r="79" spans="1:15" x14ac:dyDescent="0.25">
      <c r="A79" s="37">
        <v>2190</v>
      </c>
      <c r="B79" s="27">
        <v>1844.63</v>
      </c>
      <c r="C79" s="27">
        <v>-700.43</v>
      </c>
      <c r="D79" s="27">
        <v>0</v>
      </c>
      <c r="E79" s="27">
        <v>2190</v>
      </c>
      <c r="F79" s="27">
        <v>1844.63</v>
      </c>
      <c r="G79" s="27">
        <v>-700.43</v>
      </c>
      <c r="H79" s="27">
        <v>100</v>
      </c>
      <c r="I79" s="27">
        <v>90</v>
      </c>
      <c r="J79" s="27">
        <v>100</v>
      </c>
      <c r="K79" s="34">
        <v>7.4352999999999998</v>
      </c>
      <c r="L79" s="34">
        <v>7.4352999999999998</v>
      </c>
      <c r="M79" s="26">
        <f t="shared" si="4"/>
        <v>0.76196281621456874</v>
      </c>
      <c r="N79" s="27"/>
      <c r="O79" s="27">
        <f t="shared" si="5"/>
        <v>2.685290788816995</v>
      </c>
    </row>
    <row r="80" spans="1:15" x14ac:dyDescent="0.25">
      <c r="A80" s="37">
        <v>2220</v>
      </c>
      <c r="B80" s="27">
        <v>1849.66</v>
      </c>
      <c r="C80" s="27">
        <v>-730</v>
      </c>
      <c r="D80" s="27">
        <v>0</v>
      </c>
      <c r="E80" s="27">
        <v>2220</v>
      </c>
      <c r="F80" s="27">
        <v>1849.66</v>
      </c>
      <c r="G80" s="27">
        <v>-730</v>
      </c>
      <c r="H80" s="27">
        <v>100</v>
      </c>
      <c r="I80" s="27">
        <v>90</v>
      </c>
      <c r="J80" s="27">
        <v>100</v>
      </c>
      <c r="K80" s="34">
        <v>7.6965000000000003</v>
      </c>
      <c r="L80" s="34">
        <v>7.6965000000000003</v>
      </c>
      <c r="M80" s="26">
        <f t="shared" si="4"/>
        <v>0.76196281621456874</v>
      </c>
      <c r="N80" s="27"/>
      <c r="O80" s="27">
        <f t="shared" si="5"/>
        <v>2.5943539870178229</v>
      </c>
    </row>
    <row r="81" spans="1:15" x14ac:dyDescent="0.25">
      <c r="A81" s="37">
        <v>2250</v>
      </c>
      <c r="B81" s="27">
        <v>1853.67</v>
      </c>
      <c r="C81" s="27">
        <v>-759.73</v>
      </c>
      <c r="D81" s="27">
        <v>0</v>
      </c>
      <c r="E81" s="27">
        <v>2250</v>
      </c>
      <c r="F81" s="27">
        <v>1853.67</v>
      </c>
      <c r="G81" s="27">
        <v>-759.73</v>
      </c>
      <c r="H81" s="27">
        <v>100</v>
      </c>
      <c r="I81" s="27">
        <v>90</v>
      </c>
      <c r="J81" s="27">
        <v>100</v>
      </c>
      <c r="K81" s="34">
        <v>7.9598000000000004</v>
      </c>
      <c r="L81" s="34">
        <v>7.9598000000000004</v>
      </c>
      <c r="M81" s="26">
        <f t="shared" si="4"/>
        <v>0.76196281621456874</v>
      </c>
      <c r="N81" s="27"/>
      <c r="O81" s="27">
        <f t="shared" si="5"/>
        <v>2.5087079379399322</v>
      </c>
    </row>
    <row r="82" spans="1:15" x14ac:dyDescent="0.25">
      <c r="A82" s="37">
        <v>2280</v>
      </c>
      <c r="B82" s="27">
        <v>1856.72</v>
      </c>
      <c r="C82" s="27">
        <v>-789.57</v>
      </c>
      <c r="D82" s="27">
        <v>0</v>
      </c>
      <c r="E82" s="27">
        <v>2280</v>
      </c>
      <c r="F82" s="27">
        <v>1856.72</v>
      </c>
      <c r="G82" s="27">
        <v>-789.57</v>
      </c>
      <c r="H82" s="27">
        <v>100</v>
      </c>
      <c r="I82" s="27">
        <v>90</v>
      </c>
      <c r="J82" s="27">
        <v>100</v>
      </c>
      <c r="K82" s="34">
        <v>8.2248000000000001</v>
      </c>
      <c r="L82" s="34">
        <v>8.2248000000000001</v>
      </c>
      <c r="M82" s="26">
        <f t="shared" si="4"/>
        <v>0.76196281621456874</v>
      </c>
      <c r="N82" s="27"/>
      <c r="O82" s="27">
        <f t="shared" si="5"/>
        <v>2.428029860265132</v>
      </c>
    </row>
    <row r="83" spans="1:15" x14ac:dyDescent="0.25">
      <c r="A83" s="37">
        <v>2310</v>
      </c>
      <c r="B83" s="27">
        <v>1859.33</v>
      </c>
      <c r="C83" s="27">
        <v>-819.46</v>
      </c>
      <c r="D83" s="27">
        <v>0</v>
      </c>
      <c r="E83" s="27">
        <v>2310</v>
      </c>
      <c r="F83" s="27">
        <v>1859.33</v>
      </c>
      <c r="G83" s="27">
        <v>-819.46</v>
      </c>
      <c r="H83" s="27">
        <v>100</v>
      </c>
      <c r="I83" s="27">
        <v>90</v>
      </c>
      <c r="J83" s="27">
        <v>100</v>
      </c>
      <c r="K83" s="34">
        <v>8.4911999999999992</v>
      </c>
      <c r="L83" s="34">
        <v>8.4911999999999992</v>
      </c>
      <c r="M83" s="26">
        <f t="shared" si="4"/>
        <v>0.76196281621456874</v>
      </c>
      <c r="N83" s="27"/>
      <c r="O83" s="27">
        <f t="shared" si="5"/>
        <v>2.3519876519133964</v>
      </c>
    </row>
    <row r="84" spans="1:15" x14ac:dyDescent="0.25">
      <c r="A84" s="37">
        <v>2340</v>
      </c>
      <c r="B84" s="27">
        <v>1861.95</v>
      </c>
      <c r="C84" s="27">
        <v>-849.34</v>
      </c>
      <c r="D84" s="27">
        <v>0</v>
      </c>
      <c r="E84" s="27">
        <v>2340</v>
      </c>
      <c r="F84" s="27">
        <v>1861.95</v>
      </c>
      <c r="G84" s="27">
        <v>-849.34</v>
      </c>
      <c r="H84" s="27">
        <v>100</v>
      </c>
      <c r="I84" s="27">
        <v>90</v>
      </c>
      <c r="J84" s="27">
        <v>100</v>
      </c>
      <c r="K84" s="34">
        <v>8.7590000000000003</v>
      </c>
      <c r="L84" s="34">
        <v>8.7590000000000003</v>
      </c>
      <c r="M84" s="26">
        <f t="shared" si="4"/>
        <v>0.76196281621456874</v>
      </c>
      <c r="N84" s="27"/>
      <c r="O84" s="27">
        <f t="shared" si="5"/>
        <v>2.2801961690299448</v>
      </c>
    </row>
    <row r="85" spans="1:15" x14ac:dyDescent="0.25">
      <c r="A85" s="37">
        <v>2370</v>
      </c>
      <c r="B85" s="27">
        <v>1864.56</v>
      </c>
      <c r="C85" s="27">
        <v>-879.23</v>
      </c>
      <c r="D85" s="27">
        <v>0</v>
      </c>
      <c r="E85" s="27">
        <v>2370</v>
      </c>
      <c r="F85" s="27">
        <v>1864.56</v>
      </c>
      <c r="G85" s="27">
        <v>-879.23</v>
      </c>
      <c r="H85" s="27">
        <v>100</v>
      </c>
      <c r="I85" s="27">
        <v>90</v>
      </c>
      <c r="J85" s="27">
        <v>100</v>
      </c>
      <c r="K85" s="34">
        <v>9.0279000000000007</v>
      </c>
      <c r="L85" s="34">
        <v>9.0279000000000007</v>
      </c>
      <c r="M85" s="26">
        <f t="shared" si="4"/>
        <v>0.76196281621456874</v>
      </c>
      <c r="N85" s="27"/>
      <c r="O85" s="27">
        <f t="shared" si="5"/>
        <v>2.2123851134791255</v>
      </c>
    </row>
    <row r="86" spans="1:15" x14ac:dyDescent="0.25">
      <c r="A86" s="37">
        <v>2400</v>
      </c>
      <c r="B86" s="27">
        <v>1867.18</v>
      </c>
      <c r="C86" s="27">
        <v>-909.12</v>
      </c>
      <c r="D86" s="27">
        <v>0</v>
      </c>
      <c r="E86" s="27">
        <v>2400</v>
      </c>
      <c r="F86" s="27">
        <v>1867.18</v>
      </c>
      <c r="G86" s="27">
        <v>-909.12</v>
      </c>
      <c r="H86" s="27">
        <v>100</v>
      </c>
      <c r="I86" s="27">
        <v>90</v>
      </c>
      <c r="J86" s="27">
        <v>100</v>
      </c>
      <c r="K86" s="34">
        <v>9.2979000000000003</v>
      </c>
      <c r="L86" s="34">
        <v>9.2979000000000003</v>
      </c>
      <c r="M86" s="26">
        <f t="shared" si="4"/>
        <v>0.76196281621456874</v>
      </c>
      <c r="N86" s="27"/>
      <c r="O86" s="27">
        <f t="shared" si="5"/>
        <v>2.1482342142096815</v>
      </c>
    </row>
    <row r="87" spans="1:15" x14ac:dyDescent="0.25">
      <c r="A87" s="37">
        <v>2430</v>
      </c>
      <c r="B87" s="27">
        <v>1869.79</v>
      </c>
      <c r="C87" s="27">
        <v>-939</v>
      </c>
      <c r="D87" s="27">
        <v>0</v>
      </c>
      <c r="E87" s="27">
        <v>2430</v>
      </c>
      <c r="F87" s="27">
        <v>1869.79</v>
      </c>
      <c r="G87" s="27">
        <v>-939</v>
      </c>
      <c r="H87" s="27">
        <v>100</v>
      </c>
      <c r="I87" s="27">
        <v>90</v>
      </c>
      <c r="J87" s="27">
        <v>100</v>
      </c>
      <c r="K87" s="34">
        <v>9.5690000000000008</v>
      </c>
      <c r="L87" s="34">
        <v>9.5690000000000008</v>
      </c>
      <c r="M87" s="26">
        <f t="shared" si="4"/>
        <v>0.76196281621456874</v>
      </c>
      <c r="N87" s="27"/>
      <c r="O87" s="27">
        <f t="shared" si="5"/>
        <v>2.0874566217172479</v>
      </c>
    </row>
    <row r="88" spans="1:15" x14ac:dyDescent="0.25">
      <c r="A88" s="37">
        <v>2460</v>
      </c>
      <c r="B88" s="27">
        <v>1872.41</v>
      </c>
      <c r="C88" s="27">
        <v>-968.89</v>
      </c>
      <c r="D88" s="27">
        <v>0</v>
      </c>
      <c r="E88" s="27">
        <v>2460</v>
      </c>
      <c r="F88" s="27">
        <v>1872.41</v>
      </c>
      <c r="G88" s="27">
        <v>-968.89</v>
      </c>
      <c r="H88" s="27">
        <v>100</v>
      </c>
      <c r="I88" s="27">
        <v>90</v>
      </c>
      <c r="J88" s="27">
        <v>100</v>
      </c>
      <c r="K88" s="34">
        <v>9.8408999999999995</v>
      </c>
      <c r="L88" s="34">
        <v>9.8408999999999995</v>
      </c>
      <c r="M88" s="26">
        <f t="shared" si="4"/>
        <v>0.76196281621456874</v>
      </c>
      <c r="N88" s="27"/>
      <c r="O88" s="27">
        <f t="shared" si="5"/>
        <v>2.0298564613140604</v>
      </c>
    </row>
    <row r="89" spans="1:15" x14ac:dyDescent="0.25">
      <c r="A89" s="37">
        <v>2490</v>
      </c>
      <c r="B89" s="27">
        <v>1875.02</v>
      </c>
      <c r="C89" s="27">
        <v>-998.77</v>
      </c>
      <c r="D89" s="27">
        <v>0</v>
      </c>
      <c r="E89" s="27">
        <v>2490</v>
      </c>
      <c r="F89" s="27">
        <v>1875.02</v>
      </c>
      <c r="G89" s="27">
        <v>-998.77</v>
      </c>
      <c r="H89" s="27">
        <v>100</v>
      </c>
      <c r="I89" s="27">
        <v>90</v>
      </c>
      <c r="J89" s="27">
        <v>100</v>
      </c>
      <c r="K89" s="34">
        <v>10.1137</v>
      </c>
      <c r="L89" s="34">
        <v>10.1137</v>
      </c>
      <c r="M89" s="26">
        <f t="shared" si="4"/>
        <v>0.76196281621456874</v>
      </c>
      <c r="N89" s="27"/>
      <c r="O89" s="27">
        <f t="shared" si="5"/>
        <v>1.9751722599804871</v>
      </c>
    </row>
    <row r="90" spans="1:15" x14ac:dyDescent="0.25">
      <c r="A90" s="37">
        <v>2520</v>
      </c>
      <c r="B90" s="27">
        <v>1877.64</v>
      </c>
      <c r="C90" s="27">
        <v>-1028.6600000000001</v>
      </c>
      <c r="D90" s="27">
        <v>0</v>
      </c>
      <c r="E90" s="27">
        <v>2520</v>
      </c>
      <c r="F90" s="27">
        <v>1877.64</v>
      </c>
      <c r="G90" s="27">
        <v>-1028.6600000000001</v>
      </c>
      <c r="H90" s="27">
        <v>100</v>
      </c>
      <c r="I90" s="27">
        <v>90</v>
      </c>
      <c r="J90" s="27">
        <v>100</v>
      </c>
      <c r="K90" s="34">
        <v>10.3872</v>
      </c>
      <c r="L90" s="34">
        <v>10.3872</v>
      </c>
      <c r="M90" s="26">
        <f t="shared" si="4"/>
        <v>0.76196281621456874</v>
      </c>
      <c r="N90" s="27"/>
      <c r="O90" s="27">
        <f t="shared" si="5"/>
        <v>1.9232260148430371</v>
      </c>
    </row>
    <row r="91" spans="1:15" x14ac:dyDescent="0.25">
      <c r="A91" s="37">
        <v>2550</v>
      </c>
      <c r="B91" s="27">
        <v>1880.25</v>
      </c>
      <c r="C91" s="27">
        <v>-1058.55</v>
      </c>
      <c r="D91" s="27">
        <v>0</v>
      </c>
      <c r="E91" s="27">
        <v>2550</v>
      </c>
      <c r="F91" s="27">
        <v>1880.25</v>
      </c>
      <c r="G91" s="27">
        <v>-1058.55</v>
      </c>
      <c r="H91" s="27">
        <v>100</v>
      </c>
      <c r="I91" s="27">
        <v>90</v>
      </c>
      <c r="J91" s="27">
        <v>100</v>
      </c>
      <c r="K91" s="34">
        <v>10.6615</v>
      </c>
      <c r="L91" s="34">
        <v>10.6615</v>
      </c>
      <c r="M91" s="26">
        <f t="shared" si="4"/>
        <v>0.76196281621456874</v>
      </c>
      <c r="N91" s="27"/>
      <c r="O91" s="27">
        <f t="shared" si="5"/>
        <v>1.8738001596994951</v>
      </c>
    </row>
    <row r="92" spans="1:15" x14ac:dyDescent="0.25">
      <c r="A92" s="37">
        <v>2580</v>
      </c>
      <c r="B92" s="27">
        <v>1882.87</v>
      </c>
      <c r="C92" s="27">
        <v>-1088.43</v>
      </c>
      <c r="D92" s="27">
        <v>0</v>
      </c>
      <c r="E92" s="27">
        <v>2580</v>
      </c>
      <c r="F92" s="27">
        <v>1882.87</v>
      </c>
      <c r="G92" s="27">
        <v>-1088.43</v>
      </c>
      <c r="H92" s="27">
        <v>100</v>
      </c>
      <c r="I92" s="27">
        <v>90</v>
      </c>
      <c r="J92" s="27">
        <v>100</v>
      </c>
      <c r="K92" s="34">
        <v>10.936400000000001</v>
      </c>
      <c r="L92" s="34">
        <v>10.936400000000001</v>
      </c>
      <c r="M92" s="26">
        <f t="shared" si="4"/>
        <v>0.76196281621456874</v>
      </c>
      <c r="N92" s="27"/>
      <c r="O92" s="27">
        <f t="shared" si="5"/>
        <v>1.8267496716989953</v>
      </c>
    </row>
    <row r="93" spans="1:15" x14ac:dyDescent="0.25">
      <c r="A93" s="37">
        <v>2610</v>
      </c>
      <c r="B93" s="27">
        <v>1885.48</v>
      </c>
      <c r="C93" s="27">
        <v>-1118.32</v>
      </c>
      <c r="D93" s="27">
        <v>0</v>
      </c>
      <c r="E93" s="27">
        <v>2610</v>
      </c>
      <c r="F93" s="27">
        <v>1885.48</v>
      </c>
      <c r="G93" s="27">
        <v>-1118.32</v>
      </c>
      <c r="H93" s="27">
        <v>100</v>
      </c>
      <c r="I93" s="27">
        <v>90</v>
      </c>
      <c r="J93" s="27">
        <v>100</v>
      </c>
      <c r="K93" s="34">
        <v>11.2119</v>
      </c>
      <c r="L93" s="34">
        <v>11.2119</v>
      </c>
      <c r="M93" s="26">
        <f t="shared" si="4"/>
        <v>0.76196281621456874</v>
      </c>
      <c r="N93" s="27"/>
      <c r="O93" s="27">
        <f t="shared" si="5"/>
        <v>1.7819077358272313</v>
      </c>
    </row>
    <row r="94" spans="1:15" x14ac:dyDescent="0.25">
      <c r="A94" s="37">
        <v>2640</v>
      </c>
      <c r="B94" s="27">
        <v>1888.09</v>
      </c>
      <c r="C94" s="27">
        <v>-1148.2</v>
      </c>
      <c r="D94" s="27">
        <v>0</v>
      </c>
      <c r="E94" s="27">
        <v>2640</v>
      </c>
      <c r="F94" s="27">
        <v>1888.09</v>
      </c>
      <c r="G94" s="27">
        <v>-1148.2</v>
      </c>
      <c r="H94" s="27">
        <v>100</v>
      </c>
      <c r="I94" s="27">
        <v>90</v>
      </c>
      <c r="J94" s="27">
        <v>100</v>
      </c>
      <c r="K94" s="34">
        <v>11.488</v>
      </c>
      <c r="L94" s="34">
        <v>11.488</v>
      </c>
      <c r="M94" s="26">
        <f t="shared" si="4"/>
        <v>0.76196281621456874</v>
      </c>
      <c r="N94" s="27"/>
      <c r="O94" s="27">
        <f t="shared" si="5"/>
        <v>1.7391227902933502</v>
      </c>
    </row>
    <row r="95" spans="1:15" x14ac:dyDescent="0.25">
      <c r="A95" s="37">
        <v>2670</v>
      </c>
      <c r="B95" s="27">
        <v>1890.71</v>
      </c>
      <c r="C95" s="27">
        <v>-1178.0899999999999</v>
      </c>
      <c r="D95" s="27">
        <v>0</v>
      </c>
      <c r="E95" s="27">
        <v>2670</v>
      </c>
      <c r="F95" s="27">
        <v>1890.71</v>
      </c>
      <c r="G95" s="27">
        <v>-1178.0899999999999</v>
      </c>
      <c r="H95" s="27">
        <v>100</v>
      </c>
      <c r="I95" s="27">
        <v>90</v>
      </c>
      <c r="J95" s="27">
        <v>100</v>
      </c>
      <c r="K95" s="34">
        <v>11.7646</v>
      </c>
      <c r="L95" s="34">
        <v>11.7646</v>
      </c>
      <c r="M95" s="26">
        <f t="shared" si="4"/>
        <v>0.76196281621456874</v>
      </c>
      <c r="N95" s="27"/>
      <c r="O95" s="27">
        <f t="shared" si="5"/>
        <v>1.6982712452441828</v>
      </c>
    </row>
    <row r="96" spans="1:15" x14ac:dyDescent="0.25">
      <c r="A96" s="37">
        <v>2700</v>
      </c>
      <c r="B96" s="27">
        <v>1893.32</v>
      </c>
      <c r="C96" s="27">
        <v>-1207.97</v>
      </c>
      <c r="D96" s="27">
        <v>0</v>
      </c>
      <c r="E96" s="27">
        <v>2700</v>
      </c>
      <c r="F96" s="27">
        <v>1893.32</v>
      </c>
      <c r="G96" s="27">
        <v>-1207.97</v>
      </c>
      <c r="H96" s="27">
        <v>100</v>
      </c>
      <c r="I96" s="27">
        <v>90</v>
      </c>
      <c r="J96" s="27">
        <v>100</v>
      </c>
      <c r="K96" s="34">
        <v>12.041700000000001</v>
      </c>
      <c r="L96" s="34">
        <v>12.041700000000001</v>
      </c>
      <c r="M96" s="26">
        <f t="shared" si="4"/>
        <v>0.76196281621456874</v>
      </c>
      <c r="N96" s="27"/>
      <c r="O96" s="27">
        <f t="shared" si="5"/>
        <v>1.6592251913266045</v>
      </c>
    </row>
    <row r="97" spans="1:15" x14ac:dyDescent="0.25">
      <c r="A97" s="37">
        <v>2730</v>
      </c>
      <c r="B97" s="27">
        <v>1895.94</v>
      </c>
      <c r="C97" s="27">
        <v>-1237.8599999999999</v>
      </c>
      <c r="D97" s="27">
        <v>0</v>
      </c>
      <c r="E97" s="27">
        <v>2730</v>
      </c>
      <c r="F97" s="27">
        <v>1895.94</v>
      </c>
      <c r="G97" s="27">
        <v>-1237.8599999999999</v>
      </c>
      <c r="H97" s="27">
        <v>100</v>
      </c>
      <c r="I97" s="27">
        <v>90</v>
      </c>
      <c r="J97" s="27">
        <v>100</v>
      </c>
      <c r="K97" s="34">
        <v>12.3193</v>
      </c>
      <c r="L97" s="34">
        <v>12.3193</v>
      </c>
      <c r="M97" s="26">
        <f t="shared" si="4"/>
        <v>0.76196281621456874</v>
      </c>
      <c r="N97" s="27"/>
      <c r="O97" s="27">
        <f t="shared" si="5"/>
        <v>1.6218677530015075</v>
      </c>
    </row>
    <row r="98" spans="1:15" x14ac:dyDescent="0.25">
      <c r="A98" s="37">
        <v>2760</v>
      </c>
      <c r="B98" s="27">
        <v>1898.55</v>
      </c>
      <c r="C98" s="27">
        <v>-1267.75</v>
      </c>
      <c r="D98" s="27">
        <v>0</v>
      </c>
      <c r="E98" s="27">
        <v>2760</v>
      </c>
      <c r="F98" s="27">
        <v>1898.55</v>
      </c>
      <c r="G98" s="27">
        <v>-1267.75</v>
      </c>
      <c r="H98" s="27">
        <v>100</v>
      </c>
      <c r="I98" s="27">
        <v>90</v>
      </c>
      <c r="J98" s="27">
        <v>100</v>
      </c>
      <c r="K98" s="34">
        <v>12.597300000000001</v>
      </c>
      <c r="L98" s="34">
        <v>12.597300000000001</v>
      </c>
      <c r="M98" s="26">
        <f t="shared" si="4"/>
        <v>0.76196281621456874</v>
      </c>
      <c r="N98" s="27"/>
      <c r="O98" s="27">
        <f t="shared" si="5"/>
        <v>1.5861045052290967</v>
      </c>
    </row>
    <row r="99" spans="1:15" x14ac:dyDescent="0.25">
      <c r="A99" s="37">
        <v>2790</v>
      </c>
      <c r="B99" s="27">
        <v>1900.91</v>
      </c>
      <c r="C99" s="27">
        <v>-1297.6500000000001</v>
      </c>
      <c r="D99" s="27">
        <v>0</v>
      </c>
      <c r="E99" s="27">
        <v>2790</v>
      </c>
      <c r="F99" s="27">
        <v>1900.91</v>
      </c>
      <c r="G99" s="27">
        <v>-1297.6500000000001</v>
      </c>
      <c r="H99" s="27">
        <v>100</v>
      </c>
      <c r="I99" s="27">
        <v>90</v>
      </c>
      <c r="J99" s="27">
        <v>100</v>
      </c>
      <c r="K99" s="34">
        <v>12.8757</v>
      </c>
      <c r="L99" s="34">
        <v>12.8757</v>
      </c>
      <c r="M99" s="26">
        <f t="shared" si="4"/>
        <v>0.76196281621456874</v>
      </c>
      <c r="N99" s="27"/>
      <c r="O99" s="27">
        <f t="shared" si="5"/>
        <v>1.5518356787487695</v>
      </c>
    </row>
    <row r="100" spans="1:15" x14ac:dyDescent="0.25">
      <c r="A100" s="37">
        <v>2820</v>
      </c>
      <c r="B100" s="27">
        <v>1902.48</v>
      </c>
      <c r="C100" s="27">
        <v>-1327.61</v>
      </c>
      <c r="D100" s="27">
        <v>0</v>
      </c>
      <c r="E100" s="27">
        <v>2820</v>
      </c>
      <c r="F100" s="27">
        <v>1902.48</v>
      </c>
      <c r="G100" s="27">
        <v>-1327.61</v>
      </c>
      <c r="H100" s="27">
        <v>100</v>
      </c>
      <c r="I100" s="27">
        <v>90</v>
      </c>
      <c r="J100" s="27">
        <v>100</v>
      </c>
      <c r="K100" s="34">
        <v>13.154500000000001</v>
      </c>
      <c r="L100" s="34">
        <v>13.154500000000001</v>
      </c>
      <c r="M100" s="26">
        <f t="shared" si="4"/>
        <v>0.76196281621456874</v>
      </c>
      <c r="N100" s="27"/>
      <c r="O100" s="27">
        <f t="shared" si="5"/>
        <v>1.5189696558487233</v>
      </c>
    </row>
    <row r="101" spans="1:15" x14ac:dyDescent="0.25">
      <c r="A101" s="37">
        <v>2850</v>
      </c>
      <c r="B101" s="27">
        <v>1903</v>
      </c>
      <c r="C101" s="27">
        <v>-1357.6</v>
      </c>
      <c r="D101" s="27">
        <v>0</v>
      </c>
      <c r="E101" s="27">
        <v>2850</v>
      </c>
      <c r="F101" s="27">
        <v>1903</v>
      </c>
      <c r="G101" s="27">
        <v>-1357.6</v>
      </c>
      <c r="H101" s="27">
        <v>100</v>
      </c>
      <c r="I101" s="27">
        <v>90</v>
      </c>
      <c r="J101" s="27">
        <v>100</v>
      </c>
      <c r="K101" s="34">
        <v>13.433199999999999</v>
      </c>
      <c r="L101" s="34">
        <v>13.433199999999999</v>
      </c>
      <c r="M101" s="26">
        <f t="shared" si="4"/>
        <v>0.76196281621456874</v>
      </c>
      <c r="N101" s="27"/>
      <c r="O101" s="27">
        <f t="shared" si="5"/>
        <v>1.4874774801536546</v>
      </c>
    </row>
    <row r="102" spans="1:15" x14ac:dyDescent="0.25">
      <c r="A102" s="37">
        <v>2880</v>
      </c>
      <c r="B102" s="27">
        <v>1903</v>
      </c>
      <c r="C102" s="27">
        <v>-1387.6</v>
      </c>
      <c r="D102" s="27">
        <v>0</v>
      </c>
      <c r="E102" s="27">
        <v>2880</v>
      </c>
      <c r="F102" s="27">
        <v>1903</v>
      </c>
      <c r="G102" s="27">
        <v>-1387.6</v>
      </c>
      <c r="H102" s="27">
        <v>100</v>
      </c>
      <c r="I102" s="27">
        <v>90</v>
      </c>
      <c r="J102" s="27">
        <v>100</v>
      </c>
      <c r="K102" s="34">
        <v>13.7121</v>
      </c>
      <c r="L102" s="34">
        <v>13.7121</v>
      </c>
      <c r="M102" s="26">
        <f t="shared" si="4"/>
        <v>0.76196281621456874</v>
      </c>
      <c r="N102" s="27"/>
      <c r="O102" s="27">
        <f t="shared" si="5"/>
        <v>1.4572429435834937</v>
      </c>
    </row>
    <row r="103" spans="1:15" x14ac:dyDescent="0.25">
      <c r="A103" s="37">
        <v>2910</v>
      </c>
      <c r="B103" s="27">
        <v>1903</v>
      </c>
      <c r="C103" s="27">
        <v>-1417.6</v>
      </c>
      <c r="D103" s="27">
        <v>0</v>
      </c>
      <c r="E103" s="27">
        <v>2910</v>
      </c>
      <c r="F103" s="27">
        <v>1903</v>
      </c>
      <c r="G103" s="27">
        <v>-1417.6</v>
      </c>
      <c r="H103" s="27">
        <v>100</v>
      </c>
      <c r="I103" s="27">
        <v>90</v>
      </c>
      <c r="J103" s="27">
        <v>100</v>
      </c>
      <c r="K103" s="34">
        <v>13.991300000000001</v>
      </c>
      <c r="L103" s="34">
        <v>13.991300000000001</v>
      </c>
      <c r="M103" s="26">
        <f t="shared" si="4"/>
        <v>0.76196281621456874</v>
      </c>
      <c r="N103" s="27"/>
      <c r="O103" s="27">
        <f t="shared" si="5"/>
        <v>1.4281820305298658</v>
      </c>
    </row>
    <row r="104" spans="1:15" x14ac:dyDescent="0.25">
      <c r="A104" s="37">
        <v>2940</v>
      </c>
      <c r="B104" s="27">
        <v>1903</v>
      </c>
      <c r="C104" s="27">
        <v>-1447.6</v>
      </c>
      <c r="D104" s="27">
        <v>0</v>
      </c>
      <c r="E104" s="27">
        <v>2940</v>
      </c>
      <c r="F104" s="27">
        <v>1903</v>
      </c>
      <c r="G104" s="27">
        <v>-1447.6</v>
      </c>
      <c r="H104" s="27">
        <v>100</v>
      </c>
      <c r="I104" s="27">
        <v>90</v>
      </c>
      <c r="J104" s="27">
        <v>100</v>
      </c>
      <c r="K104" s="34">
        <v>14.270899999999999</v>
      </c>
      <c r="L104" s="34">
        <v>14.270899999999999</v>
      </c>
      <c r="M104" s="26">
        <f t="shared" si="4"/>
        <v>0.76196281621456874</v>
      </c>
      <c r="N104" s="27"/>
      <c r="O104" s="27">
        <f t="shared" ref="O104" si="6">(J104-M104-surface_margin)/(scaling_factor*(SQRT(K104^2+L104^2+sigma_pa^2)))</f>
        <v>1.4002179701830126</v>
      </c>
    </row>
  </sheetData>
  <sheetProtection password="DD1B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8"/>
  <sheetViews>
    <sheetView workbookViewId="0"/>
  </sheetViews>
  <sheetFormatPr defaultRowHeight="15" x14ac:dyDescent="0.25"/>
  <cols>
    <col min="1" max="1" width="18.140625" style="2" customWidth="1"/>
    <col min="2" max="16384" width="9.140625" style="2"/>
  </cols>
  <sheetData>
    <row r="1" spans="1:10" x14ac:dyDescent="0.25">
      <c r="A1" s="2" t="s">
        <v>0</v>
      </c>
      <c r="B1" s="2" t="s">
        <v>71</v>
      </c>
    </row>
    <row r="3" spans="1:10" x14ac:dyDescent="0.25">
      <c r="A3" s="2" t="s">
        <v>1</v>
      </c>
    </row>
    <row r="4" spans="1:10" x14ac:dyDescent="0.25">
      <c r="A4" s="2" t="s">
        <v>2</v>
      </c>
      <c r="B4" s="2" t="s">
        <v>3</v>
      </c>
    </row>
    <row r="5" spans="1:10" x14ac:dyDescent="0.25">
      <c r="A5" s="2" t="s">
        <v>4</v>
      </c>
      <c r="B5" s="2" t="s">
        <v>39</v>
      </c>
    </row>
    <row r="6" spans="1:10" x14ac:dyDescent="0.25">
      <c r="A6" s="2" t="s">
        <v>5</v>
      </c>
      <c r="B6" s="2">
        <v>0.99960000000000004</v>
      </c>
    </row>
    <row r="7" spans="1:10" x14ac:dyDescent="0.25">
      <c r="A7" s="2" t="s">
        <v>6</v>
      </c>
      <c r="B7" s="2" t="s">
        <v>40</v>
      </c>
    </row>
    <row r="9" spans="1:10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11</v>
      </c>
      <c r="F9" s="2" t="s">
        <v>12</v>
      </c>
      <c r="G9" s="2" t="s">
        <v>13</v>
      </c>
    </row>
    <row r="10" spans="1:10" x14ac:dyDescent="0.25">
      <c r="B10" s="2" t="s">
        <v>15</v>
      </c>
      <c r="C10" s="2" t="s">
        <v>15</v>
      </c>
      <c r="D10" s="2" t="s">
        <v>15</v>
      </c>
      <c r="E10" s="2" t="s">
        <v>15</v>
      </c>
    </row>
    <row r="11" spans="1:10" x14ac:dyDescent="0.25">
      <c r="B11" s="2">
        <v>100</v>
      </c>
      <c r="C11" s="2">
        <v>0</v>
      </c>
      <c r="D11" s="2">
        <v>500000</v>
      </c>
      <c r="E11" s="2">
        <v>6651666.6699999999</v>
      </c>
      <c r="F11" s="2" t="s">
        <v>30</v>
      </c>
      <c r="G11" s="2" t="s">
        <v>28</v>
      </c>
    </row>
    <row r="13" spans="1:10" x14ac:dyDescent="0.25">
      <c r="A13" s="2" t="s">
        <v>14</v>
      </c>
    </row>
    <row r="14" spans="1:10" x14ac:dyDescent="0.25">
      <c r="A14" s="2" t="s">
        <v>14</v>
      </c>
    </row>
    <row r="15" spans="1:10" x14ac:dyDescent="0.25">
      <c r="B15" s="2" t="s">
        <v>17</v>
      </c>
      <c r="C15" s="2" t="s">
        <v>18</v>
      </c>
      <c r="D15" s="2" t="s">
        <v>19</v>
      </c>
      <c r="E15" s="2" t="s">
        <v>20</v>
      </c>
      <c r="F15" s="2" t="s">
        <v>21</v>
      </c>
      <c r="G15" s="2" t="s">
        <v>22</v>
      </c>
      <c r="H15" s="2" t="s">
        <v>24</v>
      </c>
      <c r="I15" s="2" t="s">
        <v>25</v>
      </c>
      <c r="J15" s="2" t="s">
        <v>26</v>
      </c>
    </row>
    <row r="16" spans="1:10" x14ac:dyDescent="0.25">
      <c r="B16" s="2" t="s">
        <v>15</v>
      </c>
      <c r="C16" s="2" t="s">
        <v>23</v>
      </c>
      <c r="D16" s="2" t="s">
        <v>23</v>
      </c>
      <c r="E16" s="2" t="s">
        <v>15</v>
      </c>
      <c r="F16" s="2" t="s">
        <v>15</v>
      </c>
      <c r="G16" s="2" t="s">
        <v>15</v>
      </c>
    </row>
    <row r="17" spans="2:10" x14ac:dyDescent="0.25">
      <c r="B17" s="20">
        <v>0</v>
      </c>
      <c r="C17" s="27">
        <v>0</v>
      </c>
      <c r="D17" s="27">
        <v>0</v>
      </c>
      <c r="E17" s="27">
        <v>0</v>
      </c>
      <c r="F17" s="27">
        <v>100</v>
      </c>
      <c r="G17" s="27">
        <v>0</v>
      </c>
      <c r="H17" s="34">
        <v>0</v>
      </c>
      <c r="I17" s="34">
        <v>0</v>
      </c>
      <c r="J17" s="34">
        <v>0</v>
      </c>
    </row>
    <row r="18" spans="2:10" s="37" customFormat="1" x14ac:dyDescent="0.25">
      <c r="B18" s="37">
        <v>1</v>
      </c>
      <c r="C18" s="27">
        <v>0</v>
      </c>
      <c r="D18" s="27">
        <v>0</v>
      </c>
      <c r="E18" s="27">
        <v>1</v>
      </c>
      <c r="F18" s="27">
        <v>100</v>
      </c>
      <c r="G18" s="27">
        <v>0</v>
      </c>
      <c r="H18" s="34">
        <v>1.6999999999999999E-3</v>
      </c>
      <c r="I18" s="34">
        <v>1.6999999999999999E-3</v>
      </c>
      <c r="J18" s="34">
        <v>0.35</v>
      </c>
    </row>
    <row r="19" spans="2:10" x14ac:dyDescent="0.25">
      <c r="B19" s="20">
        <v>30</v>
      </c>
      <c r="C19" s="27">
        <v>0</v>
      </c>
      <c r="D19" s="27">
        <v>0</v>
      </c>
      <c r="E19" s="27">
        <v>30</v>
      </c>
      <c r="F19" s="27">
        <v>100</v>
      </c>
      <c r="G19" s="27">
        <v>0</v>
      </c>
      <c r="H19" s="34">
        <v>5.3699999999999998E-2</v>
      </c>
      <c r="I19" s="34">
        <v>5.3699999999999998E-2</v>
      </c>
      <c r="J19" s="34">
        <v>0.35039999999999999</v>
      </c>
    </row>
    <row r="20" spans="2:10" x14ac:dyDescent="0.25">
      <c r="B20" s="20">
        <v>60</v>
      </c>
      <c r="C20" s="27">
        <v>0</v>
      </c>
      <c r="D20" s="27">
        <v>0</v>
      </c>
      <c r="E20" s="27">
        <v>60</v>
      </c>
      <c r="F20" s="27">
        <v>100</v>
      </c>
      <c r="G20" s="27">
        <v>0</v>
      </c>
      <c r="H20" s="34">
        <v>0.1074</v>
      </c>
      <c r="I20" s="34">
        <v>0.1074</v>
      </c>
      <c r="J20" s="34">
        <v>0.35160000000000002</v>
      </c>
    </row>
    <row r="21" spans="2:10" x14ac:dyDescent="0.25">
      <c r="B21" s="20">
        <v>90</v>
      </c>
      <c r="C21" s="27">
        <v>0</v>
      </c>
      <c r="D21" s="27">
        <v>0</v>
      </c>
      <c r="E21" s="27">
        <v>90</v>
      </c>
      <c r="F21" s="27">
        <v>100</v>
      </c>
      <c r="G21" s="27">
        <v>0</v>
      </c>
      <c r="H21" s="34">
        <v>0.16120000000000001</v>
      </c>
      <c r="I21" s="34">
        <v>0.16120000000000001</v>
      </c>
      <c r="J21" s="34">
        <v>0.35360000000000003</v>
      </c>
    </row>
    <row r="22" spans="2:10" x14ac:dyDescent="0.25">
      <c r="B22" s="20">
        <v>120</v>
      </c>
      <c r="C22" s="27">
        <v>0</v>
      </c>
      <c r="D22" s="27">
        <v>0</v>
      </c>
      <c r="E22" s="27">
        <v>120</v>
      </c>
      <c r="F22" s="27">
        <v>100</v>
      </c>
      <c r="G22" s="27">
        <v>0</v>
      </c>
      <c r="H22" s="34">
        <v>0.215</v>
      </c>
      <c r="I22" s="34">
        <v>0.215</v>
      </c>
      <c r="J22" s="34">
        <v>0.35639999999999999</v>
      </c>
    </row>
    <row r="23" spans="2:10" x14ac:dyDescent="0.25">
      <c r="B23" s="20">
        <v>150</v>
      </c>
      <c r="C23" s="27">
        <v>0</v>
      </c>
      <c r="D23" s="27">
        <v>0</v>
      </c>
      <c r="E23" s="27">
        <v>150</v>
      </c>
      <c r="F23" s="27">
        <v>100</v>
      </c>
      <c r="G23" s="27">
        <v>0</v>
      </c>
      <c r="H23" s="34">
        <v>0.26879999999999998</v>
      </c>
      <c r="I23" s="34">
        <v>0.26879999999999998</v>
      </c>
      <c r="J23" s="34">
        <v>0.36</v>
      </c>
    </row>
    <row r="24" spans="2:10" x14ac:dyDescent="0.25">
      <c r="B24" s="20">
        <v>180</v>
      </c>
      <c r="C24" s="27">
        <v>0</v>
      </c>
      <c r="D24" s="27">
        <v>0</v>
      </c>
      <c r="E24" s="27">
        <v>180</v>
      </c>
      <c r="F24" s="27">
        <v>100</v>
      </c>
      <c r="G24" s="27">
        <v>0</v>
      </c>
      <c r="H24" s="34">
        <v>0.32250000000000001</v>
      </c>
      <c r="I24" s="34">
        <v>0.32250000000000001</v>
      </c>
      <c r="J24" s="34">
        <v>0.36430000000000001</v>
      </c>
    </row>
    <row r="25" spans="2:10" x14ac:dyDescent="0.25">
      <c r="B25" s="20">
        <v>210</v>
      </c>
      <c r="C25" s="27">
        <v>0</v>
      </c>
      <c r="D25" s="27">
        <v>0</v>
      </c>
      <c r="E25" s="27">
        <v>210</v>
      </c>
      <c r="F25" s="27">
        <v>100</v>
      </c>
      <c r="G25" s="27">
        <v>0</v>
      </c>
      <c r="H25" s="34">
        <v>0.37630000000000002</v>
      </c>
      <c r="I25" s="34">
        <v>0.37630000000000002</v>
      </c>
      <c r="J25" s="34">
        <v>0.36940000000000001</v>
      </c>
    </row>
    <row r="26" spans="2:10" x14ac:dyDescent="0.25">
      <c r="B26" s="20">
        <v>240</v>
      </c>
      <c r="C26" s="27">
        <v>0</v>
      </c>
      <c r="D26" s="27">
        <v>0</v>
      </c>
      <c r="E26" s="27">
        <v>240</v>
      </c>
      <c r="F26" s="27">
        <v>100</v>
      </c>
      <c r="G26" s="27">
        <v>0</v>
      </c>
      <c r="H26" s="34">
        <v>0.43009999999999998</v>
      </c>
      <c r="I26" s="34">
        <v>0.43009999999999998</v>
      </c>
      <c r="J26" s="34">
        <v>0.37519999999999998</v>
      </c>
    </row>
    <row r="27" spans="2:10" x14ac:dyDescent="0.25">
      <c r="B27" s="20">
        <v>270</v>
      </c>
      <c r="C27" s="27">
        <v>0</v>
      </c>
      <c r="D27" s="27">
        <v>0</v>
      </c>
      <c r="E27" s="27">
        <v>270</v>
      </c>
      <c r="F27" s="27">
        <v>100</v>
      </c>
      <c r="G27" s="27">
        <v>0</v>
      </c>
      <c r="H27" s="34">
        <v>0.48380000000000001</v>
      </c>
      <c r="I27" s="34">
        <v>0.48380000000000001</v>
      </c>
      <c r="J27" s="34">
        <v>0.38169999999999998</v>
      </c>
    </row>
    <row r="28" spans="2:10" x14ac:dyDescent="0.25">
      <c r="B28" s="20">
        <v>300</v>
      </c>
      <c r="C28" s="27">
        <v>0</v>
      </c>
      <c r="D28" s="27">
        <v>0</v>
      </c>
      <c r="E28" s="27">
        <v>300</v>
      </c>
      <c r="F28" s="27">
        <v>100</v>
      </c>
      <c r="G28" s="27">
        <v>0</v>
      </c>
      <c r="H28" s="34">
        <v>0.53759999999999997</v>
      </c>
      <c r="I28" s="34">
        <v>0.53759999999999997</v>
      </c>
      <c r="J28" s="34">
        <v>0.38890000000000002</v>
      </c>
    </row>
    <row r="29" spans="2:10" x14ac:dyDescent="0.25">
      <c r="B29" s="20">
        <v>330</v>
      </c>
      <c r="C29" s="27">
        <v>0</v>
      </c>
      <c r="D29" s="27">
        <v>0</v>
      </c>
      <c r="E29" s="27">
        <v>330</v>
      </c>
      <c r="F29" s="27">
        <v>100</v>
      </c>
      <c r="G29" s="27">
        <v>0</v>
      </c>
      <c r="H29" s="34">
        <v>0.59140000000000004</v>
      </c>
      <c r="I29" s="34">
        <v>0.59140000000000004</v>
      </c>
      <c r="J29" s="34">
        <v>0.3967</v>
      </c>
    </row>
    <row r="30" spans="2:10" x14ac:dyDescent="0.25">
      <c r="B30" s="20">
        <v>360</v>
      </c>
      <c r="C30" s="27">
        <v>0</v>
      </c>
      <c r="D30" s="27">
        <v>0</v>
      </c>
      <c r="E30" s="27">
        <v>360</v>
      </c>
      <c r="F30" s="27">
        <v>100</v>
      </c>
      <c r="G30" s="27">
        <v>0</v>
      </c>
      <c r="H30" s="34">
        <v>0.6452</v>
      </c>
      <c r="I30" s="34">
        <v>0.6452</v>
      </c>
      <c r="J30" s="34">
        <v>0.4052</v>
      </c>
    </row>
    <row r="31" spans="2:10" x14ac:dyDescent="0.25">
      <c r="B31" s="20">
        <v>390</v>
      </c>
      <c r="C31" s="27">
        <v>0</v>
      </c>
      <c r="D31" s="27">
        <v>0</v>
      </c>
      <c r="E31" s="27">
        <v>390</v>
      </c>
      <c r="F31" s="27">
        <v>100</v>
      </c>
      <c r="G31" s="27">
        <v>0</v>
      </c>
      <c r="H31" s="34">
        <v>0.69889999999999997</v>
      </c>
      <c r="I31" s="34">
        <v>0.69889999999999997</v>
      </c>
      <c r="J31" s="34">
        <v>0.4143</v>
      </c>
    </row>
    <row r="32" spans="2:10" x14ac:dyDescent="0.25">
      <c r="B32" s="20">
        <v>420</v>
      </c>
      <c r="C32" s="27">
        <v>0</v>
      </c>
      <c r="D32" s="27">
        <v>0</v>
      </c>
      <c r="E32" s="27">
        <v>420</v>
      </c>
      <c r="F32" s="27">
        <v>100</v>
      </c>
      <c r="G32" s="27">
        <v>0</v>
      </c>
      <c r="H32" s="34">
        <v>0.75270000000000004</v>
      </c>
      <c r="I32" s="34">
        <v>0.75270000000000004</v>
      </c>
      <c r="J32" s="34">
        <v>0.42399999999999999</v>
      </c>
    </row>
    <row r="33" spans="2:10" x14ac:dyDescent="0.25">
      <c r="B33" s="20">
        <v>450</v>
      </c>
      <c r="C33" s="27">
        <v>0</v>
      </c>
      <c r="D33" s="27">
        <v>0</v>
      </c>
      <c r="E33" s="27">
        <v>450</v>
      </c>
      <c r="F33" s="27">
        <v>100</v>
      </c>
      <c r="G33" s="27">
        <v>0</v>
      </c>
      <c r="H33" s="34">
        <v>0.80649999999999999</v>
      </c>
      <c r="I33" s="34">
        <v>0.80649999999999999</v>
      </c>
      <c r="J33" s="34">
        <v>0.43419999999999997</v>
      </c>
    </row>
    <row r="34" spans="2:10" x14ac:dyDescent="0.25">
      <c r="B34" s="20">
        <v>480</v>
      </c>
      <c r="C34" s="27">
        <v>0</v>
      </c>
      <c r="D34" s="27">
        <v>0</v>
      </c>
      <c r="E34" s="27">
        <v>480</v>
      </c>
      <c r="F34" s="27">
        <v>100</v>
      </c>
      <c r="G34" s="27">
        <v>0</v>
      </c>
      <c r="H34" s="34">
        <v>0.86019999999999996</v>
      </c>
      <c r="I34" s="34">
        <v>0.86019999999999996</v>
      </c>
      <c r="J34" s="34">
        <v>0.4451</v>
      </c>
    </row>
    <row r="35" spans="2:10" x14ac:dyDescent="0.25">
      <c r="B35" s="20">
        <v>510</v>
      </c>
      <c r="C35" s="27">
        <v>0</v>
      </c>
      <c r="D35" s="27">
        <v>0</v>
      </c>
      <c r="E35" s="27">
        <v>510</v>
      </c>
      <c r="F35" s="27">
        <v>100</v>
      </c>
      <c r="G35" s="27">
        <v>0</v>
      </c>
      <c r="H35" s="34">
        <v>0.91400000000000003</v>
      </c>
      <c r="I35" s="34">
        <v>0.91400000000000003</v>
      </c>
      <c r="J35" s="34">
        <v>0.45639999999999997</v>
      </c>
    </row>
    <row r="36" spans="2:10" x14ac:dyDescent="0.25">
      <c r="B36" s="20">
        <v>540</v>
      </c>
      <c r="C36" s="27">
        <v>0</v>
      </c>
      <c r="D36" s="27">
        <v>0</v>
      </c>
      <c r="E36" s="27">
        <v>540</v>
      </c>
      <c r="F36" s="27">
        <v>100</v>
      </c>
      <c r="G36" s="27">
        <v>0</v>
      </c>
      <c r="H36" s="34">
        <v>0.96779999999999999</v>
      </c>
      <c r="I36" s="34">
        <v>0.96779999999999999</v>
      </c>
      <c r="J36" s="34">
        <v>0.46829999999999999</v>
      </c>
    </row>
    <row r="37" spans="2:10" x14ac:dyDescent="0.25">
      <c r="B37" s="20">
        <v>570</v>
      </c>
      <c r="C37" s="27">
        <v>0</v>
      </c>
      <c r="D37" s="27">
        <v>0</v>
      </c>
      <c r="E37" s="27">
        <v>570</v>
      </c>
      <c r="F37" s="27">
        <v>100</v>
      </c>
      <c r="G37" s="27">
        <v>0</v>
      </c>
      <c r="H37" s="34">
        <v>1.0216000000000001</v>
      </c>
      <c r="I37" s="34">
        <v>1.0216000000000001</v>
      </c>
      <c r="J37" s="34">
        <v>0.48060000000000003</v>
      </c>
    </row>
    <row r="38" spans="2:10" x14ac:dyDescent="0.25">
      <c r="B38" s="20">
        <v>600</v>
      </c>
      <c r="C38" s="27">
        <v>0</v>
      </c>
      <c r="D38" s="27">
        <v>0</v>
      </c>
      <c r="E38" s="27">
        <v>600</v>
      </c>
      <c r="F38" s="27">
        <v>100</v>
      </c>
      <c r="G38" s="27">
        <v>0</v>
      </c>
      <c r="H38" s="34">
        <v>1.0752999999999999</v>
      </c>
      <c r="I38" s="34">
        <v>1.0752999999999999</v>
      </c>
      <c r="J38" s="34">
        <v>0.49349999999999999</v>
      </c>
    </row>
    <row r="39" spans="2:10" x14ac:dyDescent="0.25">
      <c r="B39" s="20">
        <v>630</v>
      </c>
      <c r="C39" s="27">
        <v>0</v>
      </c>
      <c r="D39" s="27">
        <v>0</v>
      </c>
      <c r="E39" s="27">
        <v>630</v>
      </c>
      <c r="F39" s="27">
        <v>100</v>
      </c>
      <c r="G39" s="27">
        <v>0</v>
      </c>
      <c r="H39" s="34">
        <v>1.1291</v>
      </c>
      <c r="I39" s="34">
        <v>1.1291</v>
      </c>
      <c r="J39" s="34">
        <v>0.50680000000000003</v>
      </c>
    </row>
    <row r="40" spans="2:10" x14ac:dyDescent="0.25">
      <c r="B40" s="20">
        <v>660</v>
      </c>
      <c r="C40" s="27">
        <v>0</v>
      </c>
      <c r="D40" s="27">
        <v>0</v>
      </c>
      <c r="E40" s="27">
        <v>660</v>
      </c>
      <c r="F40" s="27">
        <v>100</v>
      </c>
      <c r="G40" s="27">
        <v>0</v>
      </c>
      <c r="H40" s="34">
        <v>1.1829000000000001</v>
      </c>
      <c r="I40" s="34">
        <v>1.1829000000000001</v>
      </c>
      <c r="J40" s="34">
        <v>0.52049999999999996</v>
      </c>
    </row>
    <row r="41" spans="2:10" x14ac:dyDescent="0.25">
      <c r="B41" s="20">
        <v>690</v>
      </c>
      <c r="C41" s="27">
        <v>0</v>
      </c>
      <c r="D41" s="27">
        <v>0</v>
      </c>
      <c r="E41" s="27">
        <v>690</v>
      </c>
      <c r="F41" s="27">
        <v>100</v>
      </c>
      <c r="G41" s="27">
        <v>0</v>
      </c>
      <c r="H41" s="34">
        <v>1.2365999999999999</v>
      </c>
      <c r="I41" s="34">
        <v>1.2365999999999999</v>
      </c>
      <c r="J41" s="34">
        <v>0.53480000000000005</v>
      </c>
    </row>
    <row r="42" spans="2:10" x14ac:dyDescent="0.25">
      <c r="B42" s="20">
        <v>720</v>
      </c>
      <c r="C42" s="27">
        <v>0</v>
      </c>
      <c r="D42" s="27">
        <v>0</v>
      </c>
      <c r="E42" s="27">
        <v>720</v>
      </c>
      <c r="F42" s="27">
        <v>100</v>
      </c>
      <c r="G42" s="27">
        <v>0</v>
      </c>
      <c r="H42" s="34">
        <v>1.2904</v>
      </c>
      <c r="I42" s="34">
        <v>1.2904</v>
      </c>
      <c r="J42" s="34">
        <v>0.5494</v>
      </c>
    </row>
    <row r="43" spans="2:10" x14ac:dyDescent="0.25">
      <c r="B43" s="20">
        <v>750</v>
      </c>
      <c r="C43" s="27">
        <v>0</v>
      </c>
      <c r="D43" s="27">
        <v>0</v>
      </c>
      <c r="E43" s="27">
        <v>750</v>
      </c>
      <c r="F43" s="27">
        <v>100</v>
      </c>
      <c r="G43" s="27">
        <v>0</v>
      </c>
      <c r="H43" s="34">
        <v>1.3442000000000001</v>
      </c>
      <c r="I43" s="34">
        <v>1.3442000000000001</v>
      </c>
      <c r="J43" s="34">
        <v>0.5645</v>
      </c>
    </row>
    <row r="44" spans="2:10" x14ac:dyDescent="0.25">
      <c r="B44" s="20">
        <v>780</v>
      </c>
      <c r="C44" s="27">
        <v>0</v>
      </c>
      <c r="D44" s="27">
        <v>0</v>
      </c>
      <c r="E44" s="27">
        <v>780</v>
      </c>
      <c r="F44" s="27">
        <v>100</v>
      </c>
      <c r="G44" s="27">
        <v>0</v>
      </c>
      <c r="H44" s="34">
        <v>1.3978999999999999</v>
      </c>
      <c r="I44" s="34">
        <v>1.3978999999999999</v>
      </c>
      <c r="J44" s="34">
        <v>0.57999999999999996</v>
      </c>
    </row>
    <row r="45" spans="2:10" x14ac:dyDescent="0.25">
      <c r="B45" s="20">
        <v>810</v>
      </c>
      <c r="C45" s="27">
        <v>0</v>
      </c>
      <c r="D45" s="27">
        <v>0</v>
      </c>
      <c r="E45" s="27">
        <v>810</v>
      </c>
      <c r="F45" s="27">
        <v>100</v>
      </c>
      <c r="G45" s="27">
        <v>0</v>
      </c>
      <c r="H45" s="34">
        <v>1.4517</v>
      </c>
      <c r="I45" s="34">
        <v>1.4517</v>
      </c>
      <c r="J45" s="34">
        <v>0.59599999999999997</v>
      </c>
    </row>
    <row r="46" spans="2:10" x14ac:dyDescent="0.25">
      <c r="B46" s="20">
        <v>840</v>
      </c>
      <c r="C46" s="27">
        <v>0</v>
      </c>
      <c r="D46" s="27">
        <v>0</v>
      </c>
      <c r="E46" s="27">
        <v>840</v>
      </c>
      <c r="F46" s="27">
        <v>100</v>
      </c>
      <c r="G46" s="27">
        <v>0</v>
      </c>
      <c r="H46" s="34">
        <v>1.5055000000000001</v>
      </c>
      <c r="I46" s="34">
        <v>1.5055000000000001</v>
      </c>
      <c r="J46" s="34">
        <v>0.61229999999999996</v>
      </c>
    </row>
    <row r="47" spans="2:10" x14ac:dyDescent="0.25">
      <c r="B47" s="20">
        <v>870</v>
      </c>
      <c r="C47" s="27">
        <v>0</v>
      </c>
      <c r="D47" s="27">
        <v>0</v>
      </c>
      <c r="E47" s="27">
        <v>870</v>
      </c>
      <c r="F47" s="27">
        <v>100</v>
      </c>
      <c r="G47" s="27">
        <v>0</v>
      </c>
      <c r="H47" s="34">
        <v>1.5592999999999999</v>
      </c>
      <c r="I47" s="34">
        <v>1.5592999999999999</v>
      </c>
      <c r="J47" s="34">
        <v>0.629</v>
      </c>
    </row>
    <row r="48" spans="2:10" x14ac:dyDescent="0.25">
      <c r="B48" s="20">
        <v>900</v>
      </c>
      <c r="C48" s="27">
        <v>0</v>
      </c>
      <c r="D48" s="27">
        <v>0</v>
      </c>
      <c r="E48" s="27">
        <v>900</v>
      </c>
      <c r="F48" s="27">
        <v>100</v>
      </c>
      <c r="G48" s="27">
        <v>0</v>
      </c>
      <c r="H48" s="34">
        <v>1.613</v>
      </c>
      <c r="I48" s="34">
        <v>1.613</v>
      </c>
      <c r="J48" s="34">
        <v>0.6462</v>
      </c>
    </row>
    <row r="49" spans="2:10" x14ac:dyDescent="0.25">
      <c r="B49" s="20">
        <v>930</v>
      </c>
      <c r="C49" s="27">
        <v>0</v>
      </c>
      <c r="D49" s="27">
        <v>0</v>
      </c>
      <c r="E49" s="27">
        <v>930</v>
      </c>
      <c r="F49" s="27">
        <v>100</v>
      </c>
      <c r="G49" s="27">
        <v>0</v>
      </c>
      <c r="H49" s="34">
        <v>1.6668000000000001</v>
      </c>
      <c r="I49" s="34">
        <v>1.6668000000000001</v>
      </c>
      <c r="J49" s="34">
        <v>0.66369999999999996</v>
      </c>
    </row>
    <row r="50" spans="2:10" x14ac:dyDescent="0.25">
      <c r="B50" s="20">
        <v>960</v>
      </c>
      <c r="C50" s="27">
        <v>0</v>
      </c>
      <c r="D50" s="27">
        <v>0</v>
      </c>
      <c r="E50" s="27">
        <v>960</v>
      </c>
      <c r="F50" s="27">
        <v>100</v>
      </c>
      <c r="G50" s="27">
        <v>0</v>
      </c>
      <c r="H50" s="34">
        <v>1.7205999999999999</v>
      </c>
      <c r="I50" s="34">
        <v>1.7205999999999999</v>
      </c>
      <c r="J50" s="34">
        <v>0.68159999999999998</v>
      </c>
    </row>
    <row r="51" spans="2:10" x14ac:dyDescent="0.25">
      <c r="B51" s="20">
        <v>990</v>
      </c>
      <c r="C51" s="27">
        <v>0</v>
      </c>
      <c r="D51" s="27">
        <v>0</v>
      </c>
      <c r="E51" s="27">
        <v>990</v>
      </c>
      <c r="F51" s="27">
        <v>100</v>
      </c>
      <c r="G51" s="27">
        <v>0</v>
      </c>
      <c r="H51" s="34">
        <v>1.7743</v>
      </c>
      <c r="I51" s="34">
        <v>1.7743</v>
      </c>
      <c r="J51" s="34">
        <v>0.69989999999999997</v>
      </c>
    </row>
    <row r="52" spans="2:10" x14ac:dyDescent="0.25">
      <c r="B52" s="20">
        <v>1020</v>
      </c>
      <c r="C52" s="27">
        <v>1.19</v>
      </c>
      <c r="D52" s="20">
        <v>180</v>
      </c>
      <c r="E52" s="27">
        <v>1020</v>
      </c>
      <c r="F52" s="27">
        <v>99.69</v>
      </c>
      <c r="G52" s="27">
        <v>0</v>
      </c>
      <c r="H52" s="34">
        <v>1.825</v>
      </c>
      <c r="I52" s="34">
        <v>1.8252999999999999</v>
      </c>
      <c r="J52" s="34">
        <v>0.71950000000000003</v>
      </c>
    </row>
    <row r="53" spans="2:10" x14ac:dyDescent="0.25">
      <c r="B53" s="20">
        <v>1050</v>
      </c>
      <c r="C53" s="27">
        <v>2.98</v>
      </c>
      <c r="D53" s="20">
        <v>180</v>
      </c>
      <c r="E53" s="27">
        <v>1049.98</v>
      </c>
      <c r="F53" s="27">
        <v>98.6</v>
      </c>
      <c r="G53" s="27">
        <v>0</v>
      </c>
      <c r="H53" s="34">
        <v>1.8716999999999999</v>
      </c>
      <c r="I53" s="34">
        <v>1.8735999999999999</v>
      </c>
      <c r="J53" s="34">
        <v>0.74299999999999999</v>
      </c>
    </row>
    <row r="54" spans="2:10" x14ac:dyDescent="0.25">
      <c r="B54" s="20">
        <v>1080</v>
      </c>
      <c r="C54" s="27">
        <v>4.7699999999999996</v>
      </c>
      <c r="D54" s="20">
        <v>180</v>
      </c>
      <c r="E54" s="27">
        <v>1079.9100000000001</v>
      </c>
      <c r="F54" s="27">
        <v>96.57</v>
      </c>
      <c r="G54" s="27">
        <v>0</v>
      </c>
      <c r="H54" s="34">
        <v>1.917</v>
      </c>
      <c r="I54" s="34">
        <v>1.9219999999999999</v>
      </c>
      <c r="J54" s="34">
        <v>0.77080000000000004</v>
      </c>
    </row>
    <row r="55" spans="2:10" x14ac:dyDescent="0.25">
      <c r="B55" s="20">
        <v>1110</v>
      </c>
      <c r="C55" s="27">
        <v>6.56</v>
      </c>
      <c r="D55" s="20">
        <v>180</v>
      </c>
      <c r="E55" s="27">
        <v>1109.76</v>
      </c>
      <c r="F55" s="27">
        <v>93.61</v>
      </c>
      <c r="G55" s="27">
        <v>0</v>
      </c>
      <c r="H55" s="34">
        <v>1.9609000000000001</v>
      </c>
      <c r="I55" s="34">
        <v>1.9709000000000001</v>
      </c>
      <c r="J55" s="34">
        <v>0.80249999999999999</v>
      </c>
    </row>
    <row r="56" spans="2:10" x14ac:dyDescent="0.25">
      <c r="B56" s="20">
        <v>1140</v>
      </c>
      <c r="C56" s="27">
        <v>8.36</v>
      </c>
      <c r="D56" s="20">
        <v>180</v>
      </c>
      <c r="E56" s="27">
        <v>1139.5</v>
      </c>
      <c r="F56" s="27">
        <v>89.71</v>
      </c>
      <c r="G56" s="27">
        <v>0</v>
      </c>
      <c r="H56" s="34">
        <v>2.0032000000000001</v>
      </c>
      <c r="I56" s="34">
        <v>2.0205000000000002</v>
      </c>
      <c r="J56" s="34">
        <v>0.83809999999999996</v>
      </c>
    </row>
    <row r="57" spans="2:10" x14ac:dyDescent="0.25">
      <c r="B57" s="20">
        <v>1170</v>
      </c>
      <c r="C57" s="27">
        <v>10.15</v>
      </c>
      <c r="D57" s="20">
        <v>180</v>
      </c>
      <c r="E57" s="27">
        <v>1169.1099999999999</v>
      </c>
      <c r="F57" s="27">
        <v>84.89</v>
      </c>
      <c r="G57" s="27">
        <v>0</v>
      </c>
      <c r="H57" s="34">
        <v>2.0440999999999998</v>
      </c>
      <c r="I57" s="34">
        <v>2.0712000000000002</v>
      </c>
      <c r="J57" s="34">
        <v>0.87709999999999999</v>
      </c>
    </row>
    <row r="58" spans="2:10" x14ac:dyDescent="0.25">
      <c r="B58" s="20">
        <v>1200</v>
      </c>
      <c r="C58" s="27">
        <v>11.94</v>
      </c>
      <c r="D58" s="20">
        <v>180</v>
      </c>
      <c r="E58" s="27">
        <v>1198.56</v>
      </c>
      <c r="F58" s="27">
        <v>79.14</v>
      </c>
      <c r="G58" s="27">
        <v>0</v>
      </c>
      <c r="H58" s="34">
        <v>2.0834000000000001</v>
      </c>
      <c r="I58" s="34">
        <v>2.1234000000000002</v>
      </c>
      <c r="J58" s="34">
        <v>0.9194</v>
      </c>
    </row>
    <row r="59" spans="2:10" x14ac:dyDescent="0.25">
      <c r="B59" s="20">
        <v>1230</v>
      </c>
      <c r="C59" s="27">
        <v>13.73</v>
      </c>
      <c r="D59" s="20">
        <v>180</v>
      </c>
      <c r="E59" s="27">
        <v>1227.8</v>
      </c>
      <c r="F59" s="27">
        <v>72.48</v>
      </c>
      <c r="G59" s="27">
        <v>0</v>
      </c>
      <c r="H59" s="34">
        <v>2.1212</v>
      </c>
      <c r="I59" s="34">
        <v>2.1776</v>
      </c>
      <c r="J59" s="34">
        <v>0.9647</v>
      </c>
    </row>
    <row r="60" spans="2:10" x14ac:dyDescent="0.25">
      <c r="B60" s="20">
        <v>1260</v>
      </c>
      <c r="C60" s="27">
        <v>15.52</v>
      </c>
      <c r="D60" s="20">
        <v>180</v>
      </c>
      <c r="E60" s="27">
        <v>1256.83</v>
      </c>
      <c r="F60" s="27">
        <v>64.900000000000006</v>
      </c>
      <c r="G60" s="27">
        <v>0</v>
      </c>
      <c r="H60" s="34">
        <v>2.1576</v>
      </c>
      <c r="I60" s="34">
        <v>2.2343000000000002</v>
      </c>
      <c r="J60" s="34">
        <v>1.0126999999999999</v>
      </c>
    </row>
    <row r="61" spans="2:10" x14ac:dyDescent="0.25">
      <c r="B61" s="20">
        <v>1290</v>
      </c>
      <c r="C61" s="27">
        <v>17.309999999999999</v>
      </c>
      <c r="D61" s="20">
        <v>180</v>
      </c>
      <c r="E61" s="27">
        <v>1285.6099999999999</v>
      </c>
      <c r="F61" s="27">
        <v>56.43</v>
      </c>
      <c r="G61" s="27">
        <v>0</v>
      </c>
      <c r="H61" s="34">
        <v>2.1924999999999999</v>
      </c>
      <c r="I61" s="34">
        <v>2.2942</v>
      </c>
      <c r="J61" s="34">
        <v>1.0631999999999999</v>
      </c>
    </row>
    <row r="62" spans="2:10" x14ac:dyDescent="0.25">
      <c r="B62" s="20">
        <v>1320</v>
      </c>
      <c r="C62" s="27">
        <v>19.11</v>
      </c>
      <c r="D62" s="20">
        <v>180</v>
      </c>
      <c r="E62" s="27">
        <v>1314.1</v>
      </c>
      <c r="F62" s="27">
        <v>47.05</v>
      </c>
      <c r="G62" s="27">
        <v>0</v>
      </c>
      <c r="H62" s="34">
        <v>2.226</v>
      </c>
      <c r="I62" s="34">
        <v>2.3576000000000001</v>
      </c>
      <c r="J62" s="34">
        <v>1.1161000000000001</v>
      </c>
    </row>
    <row r="63" spans="2:10" x14ac:dyDescent="0.25">
      <c r="B63" s="20">
        <v>1350</v>
      </c>
      <c r="C63" s="27">
        <v>20.9</v>
      </c>
      <c r="D63" s="20">
        <v>180</v>
      </c>
      <c r="E63" s="27">
        <v>1342.29</v>
      </c>
      <c r="F63" s="27">
        <v>36.79</v>
      </c>
      <c r="G63" s="27">
        <v>0</v>
      </c>
      <c r="H63" s="34">
        <v>2.2581000000000002</v>
      </c>
      <c r="I63" s="34">
        <v>2.4253</v>
      </c>
      <c r="J63" s="34">
        <v>1.171</v>
      </c>
    </row>
    <row r="64" spans="2:10" x14ac:dyDescent="0.25">
      <c r="B64" s="20">
        <v>1380</v>
      </c>
      <c r="C64" s="27">
        <v>22.69</v>
      </c>
      <c r="D64" s="20">
        <v>180</v>
      </c>
      <c r="E64" s="27">
        <v>1370.15</v>
      </c>
      <c r="F64" s="27">
        <v>25.65</v>
      </c>
      <c r="G64" s="27">
        <v>0</v>
      </c>
      <c r="H64" s="34">
        <v>2.2890999999999999</v>
      </c>
      <c r="I64" s="34">
        <v>2.4977999999999998</v>
      </c>
      <c r="J64" s="34">
        <v>1.2276</v>
      </c>
    </row>
    <row r="65" spans="2:10" x14ac:dyDescent="0.25">
      <c r="B65" s="20">
        <v>1410</v>
      </c>
      <c r="C65" s="27">
        <v>24.48</v>
      </c>
      <c r="D65" s="20">
        <v>180</v>
      </c>
      <c r="E65" s="27">
        <v>1397.64</v>
      </c>
      <c r="F65" s="27">
        <v>13.65</v>
      </c>
      <c r="G65" s="27">
        <v>0</v>
      </c>
      <c r="H65" s="34">
        <v>2.3188</v>
      </c>
      <c r="I65" s="34">
        <v>2.5756000000000001</v>
      </c>
      <c r="J65" s="34">
        <v>1.286</v>
      </c>
    </row>
    <row r="66" spans="2:10" x14ac:dyDescent="0.25">
      <c r="B66" s="20">
        <v>1440</v>
      </c>
      <c r="C66" s="27">
        <v>26.27</v>
      </c>
      <c r="D66" s="20">
        <v>180</v>
      </c>
      <c r="E66" s="27">
        <v>1424.74</v>
      </c>
      <c r="F66" s="27">
        <v>0.79</v>
      </c>
      <c r="G66" s="27">
        <v>0</v>
      </c>
      <c r="H66" s="34">
        <v>2.3475000000000001</v>
      </c>
      <c r="I66" s="34">
        <v>2.6591</v>
      </c>
      <c r="J66" s="34">
        <v>1.3458000000000001</v>
      </c>
    </row>
    <row r="67" spans="2:10" x14ac:dyDescent="0.25">
      <c r="B67" s="20">
        <v>1470</v>
      </c>
      <c r="C67" s="27">
        <v>28.06</v>
      </c>
      <c r="D67" s="20">
        <v>180</v>
      </c>
      <c r="E67" s="27">
        <v>1451.43</v>
      </c>
      <c r="F67" s="27">
        <v>-12.9</v>
      </c>
      <c r="G67" s="27">
        <v>0</v>
      </c>
      <c r="H67" s="34">
        <v>2.3751000000000002</v>
      </c>
      <c r="I67" s="34">
        <v>2.7490000000000001</v>
      </c>
      <c r="J67" s="34">
        <v>1.4069</v>
      </c>
    </row>
    <row r="68" spans="2:10" x14ac:dyDescent="0.25">
      <c r="B68" s="20">
        <v>1500</v>
      </c>
      <c r="C68" s="27">
        <v>29.86</v>
      </c>
      <c r="D68" s="20">
        <v>180</v>
      </c>
      <c r="E68" s="27">
        <v>1477.68</v>
      </c>
      <c r="F68" s="27">
        <v>-27.43</v>
      </c>
      <c r="G68" s="27">
        <v>0</v>
      </c>
      <c r="H68" s="34">
        <v>2.4016999999999999</v>
      </c>
      <c r="I68" s="34">
        <v>2.8454000000000002</v>
      </c>
      <c r="J68" s="34">
        <v>1.4695</v>
      </c>
    </row>
    <row r="69" spans="2:10" x14ac:dyDescent="0.25">
      <c r="B69" s="20">
        <v>1530</v>
      </c>
      <c r="C69" s="27">
        <v>31.65</v>
      </c>
      <c r="D69" s="20">
        <v>180</v>
      </c>
      <c r="E69" s="27">
        <v>1503.46</v>
      </c>
      <c r="F69" s="27">
        <v>-42.77</v>
      </c>
      <c r="G69" s="27">
        <v>0</v>
      </c>
      <c r="H69" s="34">
        <v>2.4276</v>
      </c>
      <c r="I69" s="34">
        <v>2.9489000000000001</v>
      </c>
      <c r="J69" s="34">
        <v>1.5328999999999999</v>
      </c>
    </row>
    <row r="70" spans="2:10" x14ac:dyDescent="0.25">
      <c r="B70" s="20">
        <v>1560</v>
      </c>
      <c r="C70" s="27">
        <v>33.44</v>
      </c>
      <c r="D70" s="20">
        <v>180</v>
      </c>
      <c r="E70" s="27">
        <v>1528.75</v>
      </c>
      <c r="F70" s="27">
        <v>-58.91</v>
      </c>
      <c r="G70" s="27">
        <v>0</v>
      </c>
      <c r="H70" s="34">
        <v>2.4529000000000001</v>
      </c>
      <c r="I70" s="34">
        <v>3.0596999999999999</v>
      </c>
      <c r="J70" s="34">
        <v>1.5972</v>
      </c>
    </row>
    <row r="71" spans="2:10" x14ac:dyDescent="0.25">
      <c r="B71" s="20">
        <v>1590</v>
      </c>
      <c r="C71" s="27">
        <v>35.229999999999997</v>
      </c>
      <c r="D71" s="20">
        <v>180</v>
      </c>
      <c r="E71" s="27">
        <v>1553.52</v>
      </c>
      <c r="F71" s="27">
        <v>-75.83</v>
      </c>
      <c r="G71" s="27">
        <v>0</v>
      </c>
      <c r="H71" s="34">
        <v>2.4775999999999998</v>
      </c>
      <c r="I71" s="34">
        <v>3.1779000000000002</v>
      </c>
      <c r="J71" s="34">
        <v>1.6623000000000001</v>
      </c>
    </row>
    <row r="72" spans="2:10" x14ac:dyDescent="0.25">
      <c r="B72" s="20">
        <v>1620</v>
      </c>
      <c r="C72" s="27">
        <v>37.020000000000003</v>
      </c>
      <c r="D72" s="20">
        <v>180</v>
      </c>
      <c r="E72" s="27">
        <v>1577.75</v>
      </c>
      <c r="F72" s="27">
        <v>-93.51</v>
      </c>
      <c r="G72" s="27">
        <v>0</v>
      </c>
      <c r="H72" s="34">
        <v>2.5017999999999998</v>
      </c>
      <c r="I72" s="34">
        <v>3.3037999999999998</v>
      </c>
      <c r="J72" s="34">
        <v>1.7281</v>
      </c>
    </row>
    <row r="73" spans="2:10" x14ac:dyDescent="0.25">
      <c r="B73" s="20">
        <v>1650</v>
      </c>
      <c r="C73" s="27">
        <v>38.81</v>
      </c>
      <c r="D73" s="20">
        <v>180</v>
      </c>
      <c r="E73" s="27">
        <v>1601.42</v>
      </c>
      <c r="F73" s="27">
        <v>-111.95</v>
      </c>
      <c r="G73" s="27">
        <v>0</v>
      </c>
      <c r="H73" s="34">
        <v>2.5257000000000001</v>
      </c>
      <c r="I73" s="34">
        <v>3.4375</v>
      </c>
      <c r="J73" s="34">
        <v>1.7946</v>
      </c>
    </row>
    <row r="74" spans="2:10" x14ac:dyDescent="0.25">
      <c r="B74" s="20">
        <v>1680</v>
      </c>
      <c r="C74" s="27">
        <v>40.6</v>
      </c>
      <c r="D74" s="20">
        <v>180</v>
      </c>
      <c r="E74" s="27">
        <v>1624.5</v>
      </c>
      <c r="F74" s="27">
        <v>-131.11000000000001</v>
      </c>
      <c r="G74" s="27">
        <v>0</v>
      </c>
      <c r="H74" s="34">
        <v>2.5493999999999999</v>
      </c>
      <c r="I74" s="34">
        <v>3.5789</v>
      </c>
      <c r="J74" s="34">
        <v>1.8614999999999999</v>
      </c>
    </row>
    <row r="75" spans="2:10" x14ac:dyDescent="0.25">
      <c r="B75" s="20">
        <v>1710</v>
      </c>
      <c r="C75" s="27">
        <v>42.4</v>
      </c>
      <c r="D75" s="20">
        <v>180</v>
      </c>
      <c r="E75" s="27">
        <v>1646.97</v>
      </c>
      <c r="F75" s="27">
        <v>-150.99</v>
      </c>
      <c r="G75" s="27">
        <v>0</v>
      </c>
      <c r="H75" s="34">
        <v>2.5727000000000002</v>
      </c>
      <c r="I75" s="34">
        <v>3.7281</v>
      </c>
      <c r="J75" s="34">
        <v>1.9292</v>
      </c>
    </row>
    <row r="76" spans="2:10" x14ac:dyDescent="0.25">
      <c r="B76" s="20">
        <v>1740</v>
      </c>
      <c r="C76" s="27">
        <v>44.19</v>
      </c>
      <c r="D76" s="20">
        <v>180</v>
      </c>
      <c r="E76" s="27">
        <v>1668.8</v>
      </c>
      <c r="F76" s="27">
        <v>-171.56</v>
      </c>
      <c r="G76" s="27">
        <v>0</v>
      </c>
      <c r="H76" s="34">
        <v>2.5962999999999998</v>
      </c>
      <c r="I76" s="34">
        <v>3.8851</v>
      </c>
      <c r="J76" s="34">
        <v>1.9968999999999999</v>
      </c>
    </row>
    <row r="77" spans="2:10" x14ac:dyDescent="0.25">
      <c r="B77" s="20">
        <v>1770</v>
      </c>
      <c r="C77" s="27">
        <v>45.98</v>
      </c>
      <c r="D77" s="20">
        <v>180</v>
      </c>
      <c r="E77" s="27">
        <v>1689.98</v>
      </c>
      <c r="F77" s="27">
        <v>-192.81</v>
      </c>
      <c r="G77" s="27">
        <v>0</v>
      </c>
      <c r="H77" s="34">
        <v>2.6198999999999999</v>
      </c>
      <c r="I77" s="34">
        <v>4.0495999999999999</v>
      </c>
      <c r="J77" s="34">
        <v>2.0649000000000002</v>
      </c>
    </row>
    <row r="78" spans="2:10" x14ac:dyDescent="0.25">
      <c r="B78" s="20">
        <v>1800</v>
      </c>
      <c r="C78" s="27">
        <v>47.77</v>
      </c>
      <c r="D78" s="20">
        <v>180</v>
      </c>
      <c r="E78" s="27">
        <v>1710.49</v>
      </c>
      <c r="F78" s="27">
        <v>-214.7</v>
      </c>
      <c r="G78" s="27">
        <v>0</v>
      </c>
      <c r="H78" s="34">
        <v>2.6438000000000001</v>
      </c>
      <c r="I78" s="34">
        <v>4.2217000000000002</v>
      </c>
      <c r="J78" s="34">
        <v>2.1331000000000002</v>
      </c>
    </row>
    <row r="79" spans="2:10" x14ac:dyDescent="0.25">
      <c r="B79" s="20">
        <v>1830</v>
      </c>
      <c r="C79" s="27">
        <v>49.56</v>
      </c>
      <c r="D79" s="20">
        <v>180</v>
      </c>
      <c r="E79" s="27">
        <v>1730.3</v>
      </c>
      <c r="F79" s="27">
        <v>-237.23</v>
      </c>
      <c r="G79" s="27">
        <v>0</v>
      </c>
      <c r="H79" s="34">
        <v>2.6680999999999999</v>
      </c>
      <c r="I79" s="34">
        <v>4.4009999999999998</v>
      </c>
      <c r="J79" s="34">
        <v>2.2014999999999998</v>
      </c>
    </row>
    <row r="80" spans="2:10" x14ac:dyDescent="0.25">
      <c r="B80" s="20">
        <v>1860</v>
      </c>
      <c r="C80" s="27">
        <v>51.36</v>
      </c>
      <c r="D80" s="20">
        <v>180</v>
      </c>
      <c r="E80" s="27">
        <v>1749.4</v>
      </c>
      <c r="F80" s="27">
        <v>-260.36</v>
      </c>
      <c r="G80" s="27">
        <v>0</v>
      </c>
      <c r="H80" s="34">
        <v>2.6924000000000001</v>
      </c>
      <c r="I80" s="34">
        <v>4.5875000000000004</v>
      </c>
      <c r="J80" s="34">
        <v>2.2703000000000002</v>
      </c>
    </row>
    <row r="81" spans="2:10" x14ac:dyDescent="0.25">
      <c r="B81" s="20">
        <v>1890</v>
      </c>
      <c r="C81" s="27">
        <v>53.15</v>
      </c>
      <c r="D81" s="20">
        <v>180</v>
      </c>
      <c r="E81" s="27">
        <v>1767.76</v>
      </c>
      <c r="F81" s="27">
        <v>-284.08</v>
      </c>
      <c r="G81" s="27">
        <v>0</v>
      </c>
      <c r="H81" s="34">
        <v>2.7176</v>
      </c>
      <c r="I81" s="34">
        <v>4.7808999999999999</v>
      </c>
      <c r="J81" s="34">
        <v>2.3388</v>
      </c>
    </row>
    <row r="82" spans="2:10" x14ac:dyDescent="0.25">
      <c r="B82" s="20">
        <v>1920</v>
      </c>
      <c r="C82" s="27">
        <v>54.94</v>
      </c>
      <c r="D82" s="20">
        <v>180</v>
      </c>
      <c r="E82" s="27">
        <v>1785.38</v>
      </c>
      <c r="F82" s="27">
        <v>-308.36</v>
      </c>
      <c r="G82" s="27">
        <v>0</v>
      </c>
      <c r="H82" s="34">
        <v>2.7433000000000001</v>
      </c>
      <c r="I82" s="34">
        <v>4.9809000000000001</v>
      </c>
      <c r="J82" s="34">
        <v>2.4074</v>
      </c>
    </row>
    <row r="83" spans="2:10" x14ac:dyDescent="0.25">
      <c r="B83" s="20">
        <v>1950</v>
      </c>
      <c r="C83" s="27">
        <v>56.73</v>
      </c>
      <c r="D83" s="20">
        <v>180</v>
      </c>
      <c r="E83" s="27">
        <v>1802.22</v>
      </c>
      <c r="F83" s="27">
        <v>-333.19</v>
      </c>
      <c r="G83" s="27">
        <v>0</v>
      </c>
      <c r="H83" s="34">
        <v>2.7696999999999998</v>
      </c>
      <c r="I83" s="34">
        <v>5.1874000000000002</v>
      </c>
      <c r="J83" s="34">
        <v>2.4759000000000002</v>
      </c>
    </row>
    <row r="84" spans="2:10" x14ac:dyDescent="0.25">
      <c r="B84" s="20">
        <v>1980</v>
      </c>
      <c r="C84" s="27">
        <v>58.52</v>
      </c>
      <c r="D84" s="20">
        <v>180</v>
      </c>
      <c r="E84" s="27">
        <v>1818.29</v>
      </c>
      <c r="F84" s="27">
        <v>-358.52</v>
      </c>
      <c r="G84" s="27">
        <v>0</v>
      </c>
      <c r="H84" s="34">
        <v>2.7968000000000002</v>
      </c>
      <c r="I84" s="34">
        <v>5.4</v>
      </c>
      <c r="J84" s="34">
        <v>2.5442999999999998</v>
      </c>
    </row>
    <row r="85" spans="2:10" x14ac:dyDescent="0.25">
      <c r="B85" s="20">
        <v>2010</v>
      </c>
      <c r="C85" s="27">
        <v>60.31</v>
      </c>
      <c r="D85" s="20">
        <v>180</v>
      </c>
      <c r="E85" s="27">
        <v>1833.55</v>
      </c>
      <c r="F85" s="27">
        <v>-384.35</v>
      </c>
      <c r="G85" s="27">
        <v>0</v>
      </c>
      <c r="H85" s="34">
        <v>2.8246000000000002</v>
      </c>
      <c r="I85" s="34">
        <v>5.6184000000000003</v>
      </c>
      <c r="J85" s="34">
        <v>2.6126</v>
      </c>
    </row>
    <row r="86" spans="2:10" x14ac:dyDescent="0.25">
      <c r="B86" s="20">
        <v>2040</v>
      </c>
      <c r="C86" s="27">
        <v>62.11</v>
      </c>
      <c r="D86" s="20">
        <v>180</v>
      </c>
      <c r="E86" s="27">
        <v>1848</v>
      </c>
      <c r="F86" s="27">
        <v>-410.64</v>
      </c>
      <c r="G86" s="27">
        <v>0</v>
      </c>
      <c r="H86" s="34">
        <v>2.8529</v>
      </c>
      <c r="I86" s="34">
        <v>5.8422999999999998</v>
      </c>
      <c r="J86" s="34">
        <v>2.6810999999999998</v>
      </c>
    </row>
    <row r="87" spans="2:10" x14ac:dyDescent="0.25">
      <c r="B87" s="20">
        <v>2070</v>
      </c>
      <c r="C87" s="27">
        <v>63.9</v>
      </c>
      <c r="D87" s="20">
        <v>180</v>
      </c>
      <c r="E87" s="27">
        <v>1861.61</v>
      </c>
      <c r="F87" s="27">
        <v>-437.37</v>
      </c>
      <c r="G87" s="27">
        <v>0</v>
      </c>
      <c r="H87" s="34">
        <v>2.8824000000000001</v>
      </c>
      <c r="I87" s="34">
        <v>6.0716000000000001</v>
      </c>
      <c r="J87" s="34">
        <v>2.7490999999999999</v>
      </c>
    </row>
    <row r="88" spans="2:10" x14ac:dyDescent="0.25">
      <c r="B88" s="20">
        <v>2100</v>
      </c>
      <c r="C88" s="27">
        <v>65.69</v>
      </c>
      <c r="D88" s="20">
        <v>180</v>
      </c>
      <c r="E88" s="27">
        <v>1874.39</v>
      </c>
      <c r="F88" s="27">
        <v>-464.51</v>
      </c>
      <c r="G88" s="27">
        <v>0</v>
      </c>
      <c r="H88" s="34">
        <v>2.9127000000000001</v>
      </c>
      <c r="I88" s="34">
        <v>6.3056999999999999</v>
      </c>
      <c r="J88" s="34">
        <v>2.8169</v>
      </c>
    </row>
    <row r="89" spans="2:10" x14ac:dyDescent="0.25">
      <c r="B89" s="20">
        <v>2130</v>
      </c>
      <c r="C89" s="27">
        <v>67.48</v>
      </c>
      <c r="D89" s="20">
        <v>180</v>
      </c>
      <c r="E89" s="27">
        <v>1886.31</v>
      </c>
      <c r="F89" s="27">
        <v>-492.04</v>
      </c>
      <c r="G89" s="27">
        <v>0</v>
      </c>
      <c r="H89" s="34">
        <v>2.9438</v>
      </c>
      <c r="I89" s="34">
        <v>6.5445000000000002</v>
      </c>
      <c r="J89" s="34">
        <v>2.8843999999999999</v>
      </c>
    </row>
    <row r="90" spans="2:10" x14ac:dyDescent="0.25">
      <c r="B90" s="20">
        <v>2160</v>
      </c>
      <c r="C90" s="27">
        <v>69.27</v>
      </c>
      <c r="D90" s="20">
        <v>180</v>
      </c>
      <c r="E90" s="27">
        <v>1897.37</v>
      </c>
      <c r="F90" s="27">
        <v>-519.92999999999995</v>
      </c>
      <c r="G90" s="27">
        <v>0</v>
      </c>
      <c r="H90" s="34">
        <v>2.9758</v>
      </c>
      <c r="I90" s="34">
        <v>6.7876000000000003</v>
      </c>
      <c r="J90" s="34">
        <v>2.9518</v>
      </c>
    </row>
    <row r="91" spans="2:10" x14ac:dyDescent="0.25">
      <c r="B91" s="20">
        <v>2190</v>
      </c>
      <c r="C91" s="27">
        <v>71.06</v>
      </c>
      <c r="D91" s="20">
        <v>180</v>
      </c>
      <c r="E91" s="27">
        <v>1907.54</v>
      </c>
      <c r="F91" s="27">
        <v>-548.15</v>
      </c>
      <c r="G91" s="27">
        <v>0</v>
      </c>
      <c r="H91" s="34">
        <v>3.0085999999999999</v>
      </c>
      <c r="I91" s="34">
        <v>7.0347999999999997</v>
      </c>
      <c r="J91" s="34">
        <v>3.0188999999999999</v>
      </c>
    </row>
    <row r="92" spans="2:10" x14ac:dyDescent="0.25">
      <c r="B92" s="20">
        <v>2220</v>
      </c>
      <c r="C92" s="27">
        <v>72.86</v>
      </c>
      <c r="D92" s="20">
        <v>180</v>
      </c>
      <c r="E92" s="27">
        <v>1916.84</v>
      </c>
      <c r="F92" s="27">
        <v>-576.66999999999996</v>
      </c>
      <c r="G92" s="27">
        <v>0</v>
      </c>
      <c r="H92" s="34">
        <v>3.0417999999999998</v>
      </c>
      <c r="I92" s="34">
        <v>7.2854999999999999</v>
      </c>
      <c r="J92" s="34">
        <v>3.0861000000000001</v>
      </c>
    </row>
    <row r="93" spans="2:10" x14ac:dyDescent="0.25">
      <c r="B93" s="20">
        <v>2250</v>
      </c>
      <c r="C93" s="27">
        <v>74.650000000000006</v>
      </c>
      <c r="D93" s="20">
        <v>180</v>
      </c>
      <c r="E93" s="27">
        <v>1925.23</v>
      </c>
      <c r="F93" s="27">
        <v>-605.47</v>
      </c>
      <c r="G93" s="27">
        <v>0</v>
      </c>
      <c r="H93" s="34">
        <v>3.0760999999999998</v>
      </c>
      <c r="I93" s="34">
        <v>7.5396999999999998</v>
      </c>
      <c r="J93" s="34">
        <v>3.1526000000000001</v>
      </c>
    </row>
    <row r="94" spans="2:10" x14ac:dyDescent="0.25">
      <c r="B94" s="20">
        <v>2280</v>
      </c>
      <c r="C94" s="27">
        <v>76.44</v>
      </c>
      <c r="D94" s="20">
        <v>180</v>
      </c>
      <c r="E94" s="27">
        <v>1932.72</v>
      </c>
      <c r="F94" s="27">
        <v>-634.52</v>
      </c>
      <c r="G94" s="27">
        <v>0</v>
      </c>
      <c r="H94" s="34">
        <v>3.1111</v>
      </c>
      <c r="I94" s="34">
        <v>7.7968000000000002</v>
      </c>
      <c r="J94" s="34">
        <v>3.2189000000000001</v>
      </c>
    </row>
    <row r="95" spans="2:10" x14ac:dyDescent="0.25">
      <c r="B95" s="20">
        <v>2310</v>
      </c>
      <c r="C95" s="27">
        <v>78.23</v>
      </c>
      <c r="D95" s="20">
        <v>180</v>
      </c>
      <c r="E95" s="27">
        <v>1939.29</v>
      </c>
      <c r="F95" s="27">
        <v>-663.79</v>
      </c>
      <c r="G95" s="27">
        <v>0</v>
      </c>
      <c r="H95" s="34">
        <v>3.1467999999999998</v>
      </c>
      <c r="I95" s="34">
        <v>8.0566999999999993</v>
      </c>
      <c r="J95" s="34">
        <v>3.2850000000000001</v>
      </c>
    </row>
    <row r="96" spans="2:10" x14ac:dyDescent="0.25">
      <c r="B96" s="20">
        <v>2340</v>
      </c>
      <c r="C96" s="27">
        <v>80.02</v>
      </c>
      <c r="D96" s="20">
        <v>180</v>
      </c>
      <c r="E96" s="27">
        <v>1944.95</v>
      </c>
      <c r="F96" s="27">
        <v>-693.25</v>
      </c>
      <c r="G96" s="27">
        <v>0</v>
      </c>
      <c r="H96" s="34">
        <v>3.1831</v>
      </c>
      <c r="I96" s="34">
        <v>8.3188999999999993</v>
      </c>
      <c r="J96" s="34">
        <v>3.3506999999999998</v>
      </c>
    </row>
    <row r="97" spans="2:10" x14ac:dyDescent="0.25">
      <c r="B97" s="20">
        <v>2370</v>
      </c>
      <c r="C97" s="27">
        <v>81.81</v>
      </c>
      <c r="D97" s="20">
        <v>180</v>
      </c>
      <c r="E97" s="27">
        <v>1949.69</v>
      </c>
      <c r="F97" s="27">
        <v>-722.87</v>
      </c>
      <c r="G97" s="27">
        <v>0</v>
      </c>
      <c r="H97" s="34">
        <v>3.2198000000000002</v>
      </c>
      <c r="I97" s="34">
        <v>8.5831999999999997</v>
      </c>
      <c r="J97" s="34">
        <v>3.4161000000000001</v>
      </c>
    </row>
    <row r="98" spans="2:10" x14ac:dyDescent="0.25">
      <c r="B98" s="20">
        <v>2400</v>
      </c>
      <c r="C98" s="27">
        <v>83.6</v>
      </c>
      <c r="D98" s="20">
        <v>180</v>
      </c>
      <c r="E98" s="27">
        <v>1953.5</v>
      </c>
      <c r="F98" s="27">
        <v>-752.63</v>
      </c>
      <c r="G98" s="27">
        <v>0</v>
      </c>
      <c r="H98" s="34">
        <v>3.2570000000000001</v>
      </c>
      <c r="I98" s="34">
        <v>8.8491</v>
      </c>
      <c r="J98" s="34">
        <v>3.4813000000000001</v>
      </c>
    </row>
    <row r="99" spans="2:10" x14ac:dyDescent="0.25">
      <c r="B99" s="20">
        <v>2430</v>
      </c>
      <c r="C99" s="27">
        <v>85</v>
      </c>
      <c r="D99" s="20">
        <v>180</v>
      </c>
      <c r="E99" s="27">
        <v>1956.48</v>
      </c>
      <c r="F99" s="27">
        <v>-782.48</v>
      </c>
      <c r="G99" s="27">
        <v>0</v>
      </c>
      <c r="H99" s="34">
        <v>3.3083999999999998</v>
      </c>
      <c r="I99" s="34">
        <v>9.1165000000000003</v>
      </c>
      <c r="J99" s="34">
        <v>3.5335000000000001</v>
      </c>
    </row>
    <row r="100" spans="2:10" x14ac:dyDescent="0.25">
      <c r="B100" s="20">
        <v>2460</v>
      </c>
      <c r="C100" s="27">
        <v>85</v>
      </c>
      <c r="D100" s="20">
        <v>180</v>
      </c>
      <c r="E100" s="27">
        <v>1959.09</v>
      </c>
      <c r="F100" s="27">
        <v>-812.36</v>
      </c>
      <c r="G100" s="27">
        <v>0</v>
      </c>
      <c r="H100" s="34">
        <v>3.4102000000000001</v>
      </c>
      <c r="I100" s="34">
        <v>9.3850999999999996</v>
      </c>
      <c r="J100" s="34">
        <v>3.5394000000000001</v>
      </c>
    </row>
    <row r="101" spans="2:10" x14ac:dyDescent="0.25">
      <c r="B101" s="20">
        <v>2490</v>
      </c>
      <c r="C101" s="27">
        <v>85</v>
      </c>
      <c r="D101" s="20">
        <v>180</v>
      </c>
      <c r="E101" s="27">
        <v>1961.71</v>
      </c>
      <c r="F101" s="27">
        <v>-842.25</v>
      </c>
      <c r="G101" s="27">
        <v>0</v>
      </c>
      <c r="H101" s="34">
        <v>3.5129000000000001</v>
      </c>
      <c r="I101" s="34">
        <v>9.6547000000000001</v>
      </c>
      <c r="J101" s="34">
        <v>3.5455000000000001</v>
      </c>
    </row>
    <row r="102" spans="2:10" x14ac:dyDescent="0.25">
      <c r="B102" s="20">
        <v>2520</v>
      </c>
      <c r="C102" s="27">
        <v>85</v>
      </c>
      <c r="D102" s="20">
        <v>180</v>
      </c>
      <c r="E102" s="27">
        <v>1964.32</v>
      </c>
      <c r="F102" s="27">
        <v>-872.14</v>
      </c>
      <c r="G102" s="27">
        <v>0</v>
      </c>
      <c r="H102" s="34">
        <v>3.6164999999999998</v>
      </c>
      <c r="I102" s="34">
        <v>9.9253</v>
      </c>
      <c r="J102" s="34">
        <v>3.5516999999999999</v>
      </c>
    </row>
    <row r="103" spans="2:10" x14ac:dyDescent="0.25">
      <c r="B103" s="20">
        <v>2550</v>
      </c>
      <c r="C103" s="27">
        <v>85</v>
      </c>
      <c r="D103" s="20">
        <v>180</v>
      </c>
      <c r="E103" s="27">
        <v>1966.94</v>
      </c>
      <c r="F103" s="27">
        <v>-902.02</v>
      </c>
      <c r="G103" s="27">
        <v>0</v>
      </c>
      <c r="H103" s="34">
        <v>3.7208999999999999</v>
      </c>
      <c r="I103" s="34">
        <v>10.1968</v>
      </c>
      <c r="J103" s="34">
        <v>3.5581</v>
      </c>
    </row>
    <row r="104" spans="2:10" x14ac:dyDescent="0.25">
      <c r="B104" s="20">
        <v>2580</v>
      </c>
      <c r="C104" s="27">
        <v>85</v>
      </c>
      <c r="D104" s="20">
        <v>180</v>
      </c>
      <c r="E104" s="27">
        <v>1969.55</v>
      </c>
      <c r="F104" s="27">
        <v>-931.91</v>
      </c>
      <c r="G104" s="27">
        <v>0</v>
      </c>
      <c r="H104" s="34">
        <v>3.8260999999999998</v>
      </c>
      <c r="I104" s="34">
        <v>10.469099999999999</v>
      </c>
      <c r="J104" s="34">
        <v>3.5647000000000002</v>
      </c>
    </row>
    <row r="105" spans="2:10" x14ac:dyDescent="0.25">
      <c r="B105" s="20">
        <v>2610</v>
      </c>
      <c r="C105" s="27">
        <v>85</v>
      </c>
      <c r="D105" s="20">
        <v>180</v>
      </c>
      <c r="E105" s="27">
        <v>1972.17</v>
      </c>
      <c r="F105" s="27">
        <v>-961.79</v>
      </c>
      <c r="G105" s="27">
        <v>0</v>
      </c>
      <c r="H105" s="34">
        <v>3.9319000000000002</v>
      </c>
      <c r="I105" s="34">
        <v>10.7422</v>
      </c>
      <c r="J105" s="34">
        <v>3.5712999999999999</v>
      </c>
    </row>
    <row r="106" spans="2:10" x14ac:dyDescent="0.25">
      <c r="B106" s="20">
        <v>2640</v>
      </c>
      <c r="C106" s="27">
        <v>85</v>
      </c>
      <c r="D106" s="20">
        <v>180</v>
      </c>
      <c r="E106" s="27">
        <v>1974.78</v>
      </c>
      <c r="F106" s="27">
        <v>-991.68</v>
      </c>
      <c r="G106" s="27">
        <v>0</v>
      </c>
      <c r="H106" s="34">
        <v>4.0384000000000002</v>
      </c>
      <c r="I106" s="34">
        <v>11.016</v>
      </c>
      <c r="J106" s="34">
        <v>3.5781999999999998</v>
      </c>
    </row>
    <row r="107" spans="2:10" x14ac:dyDescent="0.25">
      <c r="B107" s="20">
        <v>2670</v>
      </c>
      <c r="C107" s="27">
        <v>85</v>
      </c>
      <c r="D107" s="20">
        <v>180</v>
      </c>
      <c r="E107" s="27">
        <v>1977.4</v>
      </c>
      <c r="F107" s="27">
        <v>-1021.57</v>
      </c>
      <c r="G107" s="27">
        <v>0</v>
      </c>
      <c r="H107" s="34">
        <v>4.1455000000000002</v>
      </c>
      <c r="I107" s="34">
        <v>11.2905</v>
      </c>
      <c r="J107" s="34">
        <v>3.5851999999999999</v>
      </c>
    </row>
    <row r="108" spans="2:10" x14ac:dyDescent="0.25">
      <c r="B108" s="20">
        <v>2700</v>
      </c>
      <c r="C108" s="27">
        <v>85</v>
      </c>
      <c r="D108" s="20">
        <v>180</v>
      </c>
      <c r="E108" s="27">
        <v>1980.01</v>
      </c>
      <c r="F108" s="27">
        <v>-1051.45</v>
      </c>
      <c r="G108" s="27">
        <v>0</v>
      </c>
      <c r="H108" s="34">
        <v>4.2530999999999999</v>
      </c>
      <c r="I108" s="34">
        <v>11.5656</v>
      </c>
      <c r="J108" s="34">
        <v>3.5922999999999998</v>
      </c>
    </row>
    <row r="109" spans="2:10" x14ac:dyDescent="0.25">
      <c r="B109" s="20">
        <v>2730</v>
      </c>
      <c r="C109" s="27">
        <v>85</v>
      </c>
      <c r="D109" s="20">
        <v>180</v>
      </c>
      <c r="E109" s="27">
        <v>1982.62</v>
      </c>
      <c r="F109" s="27">
        <v>-1081.3399999999999</v>
      </c>
      <c r="G109" s="27">
        <v>0</v>
      </c>
      <c r="H109" s="34">
        <v>4.3612000000000002</v>
      </c>
      <c r="I109" s="34">
        <v>11.841200000000001</v>
      </c>
      <c r="J109" s="34">
        <v>3.5996000000000001</v>
      </c>
    </row>
    <row r="110" spans="2:10" x14ac:dyDescent="0.25">
      <c r="B110" s="20">
        <v>2760</v>
      </c>
      <c r="C110" s="27">
        <v>85</v>
      </c>
      <c r="D110" s="20">
        <v>180</v>
      </c>
      <c r="E110" s="27">
        <v>1985.24</v>
      </c>
      <c r="F110" s="27">
        <v>-1111.22</v>
      </c>
      <c r="G110" s="27">
        <v>0</v>
      </c>
      <c r="H110" s="34">
        <v>4.4698000000000002</v>
      </c>
      <c r="I110" s="34">
        <v>12.1174</v>
      </c>
      <c r="J110" s="34">
        <v>3.6071</v>
      </c>
    </row>
    <row r="111" spans="2:10" x14ac:dyDescent="0.25">
      <c r="B111" s="20">
        <v>2790</v>
      </c>
      <c r="C111" s="27">
        <v>85</v>
      </c>
      <c r="D111" s="20">
        <v>180</v>
      </c>
      <c r="E111" s="27">
        <v>1987.85</v>
      </c>
      <c r="F111" s="27">
        <v>-1141.1099999999999</v>
      </c>
      <c r="G111" s="27">
        <v>0</v>
      </c>
      <c r="H111" s="34">
        <v>4.5789</v>
      </c>
      <c r="I111" s="34">
        <v>12.3941</v>
      </c>
      <c r="J111" s="34">
        <v>3.6145999999999998</v>
      </c>
    </row>
    <row r="112" spans="2:10" x14ac:dyDescent="0.25">
      <c r="B112" s="20">
        <v>2820</v>
      </c>
      <c r="C112" s="27">
        <v>85</v>
      </c>
      <c r="D112" s="20">
        <v>180</v>
      </c>
      <c r="E112" s="27">
        <v>1990.47</v>
      </c>
      <c r="F112" s="27">
        <v>-1170.99</v>
      </c>
      <c r="G112" s="27">
        <v>0</v>
      </c>
      <c r="H112" s="34">
        <v>4.6882999999999999</v>
      </c>
      <c r="I112" s="34">
        <v>12.671200000000001</v>
      </c>
      <c r="J112" s="34">
        <v>3.6223999999999998</v>
      </c>
    </row>
    <row r="113" spans="2:10" x14ac:dyDescent="0.25">
      <c r="B113" s="20">
        <v>2850</v>
      </c>
      <c r="C113" s="27">
        <v>85</v>
      </c>
      <c r="D113" s="20">
        <v>180</v>
      </c>
      <c r="E113" s="27">
        <v>1993.08</v>
      </c>
      <c r="F113" s="27">
        <v>-1200.8800000000001</v>
      </c>
      <c r="G113" s="27">
        <v>0</v>
      </c>
      <c r="H113" s="34">
        <v>4.7980999999999998</v>
      </c>
      <c r="I113" s="34">
        <v>12.9488</v>
      </c>
      <c r="J113" s="34">
        <v>3.6303000000000001</v>
      </c>
    </row>
    <row r="114" spans="2:10" x14ac:dyDescent="0.25">
      <c r="B114" s="20">
        <v>2880</v>
      </c>
      <c r="C114" s="27">
        <v>85</v>
      </c>
      <c r="D114" s="20">
        <v>180</v>
      </c>
      <c r="E114" s="27">
        <v>1995.7</v>
      </c>
      <c r="F114" s="27">
        <v>-1230.77</v>
      </c>
      <c r="G114" s="27">
        <v>0</v>
      </c>
      <c r="H114" s="34">
        <v>4.9082999999999997</v>
      </c>
      <c r="I114" s="34">
        <v>13.226800000000001</v>
      </c>
      <c r="J114" s="34">
        <v>3.6383000000000001</v>
      </c>
    </row>
    <row r="115" spans="2:10" x14ac:dyDescent="0.25">
      <c r="B115" s="20">
        <v>2910</v>
      </c>
      <c r="C115" s="27">
        <v>85</v>
      </c>
      <c r="D115" s="20">
        <v>180</v>
      </c>
      <c r="E115" s="27">
        <v>1998.31</v>
      </c>
      <c r="F115" s="27">
        <v>-1260.6500000000001</v>
      </c>
      <c r="G115" s="27">
        <v>0</v>
      </c>
      <c r="H115" s="34">
        <v>5.0187999999999997</v>
      </c>
      <c r="I115" s="34">
        <v>13.5052</v>
      </c>
      <c r="J115" s="34">
        <v>3.6465000000000001</v>
      </c>
    </row>
    <row r="116" spans="2:10" x14ac:dyDescent="0.25">
      <c r="B116" s="20">
        <v>2940</v>
      </c>
      <c r="C116" s="27">
        <v>86.11</v>
      </c>
      <c r="D116" s="20">
        <v>180</v>
      </c>
      <c r="E116" s="27">
        <v>2000.64</v>
      </c>
      <c r="F116" s="27">
        <v>-1290.56</v>
      </c>
      <c r="G116" s="27">
        <v>0</v>
      </c>
      <c r="H116" s="34">
        <v>5.0923999999999996</v>
      </c>
      <c r="I116" s="34">
        <v>13.783899999999999</v>
      </c>
      <c r="J116" s="34">
        <v>3.7057000000000002</v>
      </c>
    </row>
    <row r="117" spans="2:10" x14ac:dyDescent="0.25">
      <c r="B117" s="20">
        <v>2970</v>
      </c>
      <c r="C117" s="27">
        <v>88.11</v>
      </c>
      <c r="D117" s="20">
        <v>180</v>
      </c>
      <c r="E117" s="27">
        <v>2002.15</v>
      </c>
      <c r="F117" s="27">
        <v>-1320.52</v>
      </c>
      <c r="G117" s="27">
        <v>0</v>
      </c>
      <c r="H117" s="34">
        <v>5.1336000000000004</v>
      </c>
      <c r="I117" s="34">
        <v>14.062900000000001</v>
      </c>
      <c r="J117" s="34">
        <v>3.8083</v>
      </c>
    </row>
    <row r="118" spans="2:10" x14ac:dyDescent="0.25">
      <c r="B118" s="20">
        <v>3000</v>
      </c>
      <c r="C118" s="27">
        <v>90</v>
      </c>
      <c r="D118" s="20">
        <v>180</v>
      </c>
      <c r="E118" s="27">
        <v>2002.64</v>
      </c>
      <c r="F118" s="27">
        <v>-1350.52</v>
      </c>
      <c r="G118" s="27">
        <v>0</v>
      </c>
      <c r="H118" s="34">
        <v>5.1753999999999998</v>
      </c>
      <c r="I118" s="34">
        <v>14.342000000000001</v>
      </c>
      <c r="J118" s="34">
        <v>3.9079000000000002</v>
      </c>
    </row>
    <row r="119" spans="2:10" x14ac:dyDescent="0.25">
      <c r="B119" s="20">
        <v>3030</v>
      </c>
      <c r="C119" s="27">
        <v>90</v>
      </c>
      <c r="D119" s="20">
        <v>180</v>
      </c>
      <c r="E119" s="27">
        <v>2002.64</v>
      </c>
      <c r="F119" s="27">
        <v>-1380.52</v>
      </c>
      <c r="G119" s="27">
        <v>0</v>
      </c>
      <c r="H119" s="34">
        <v>5.2864000000000004</v>
      </c>
      <c r="I119" s="34">
        <v>14.6211</v>
      </c>
      <c r="J119" s="34">
        <v>3.9148999999999998</v>
      </c>
    </row>
    <row r="120" spans="2:10" x14ac:dyDescent="0.25">
      <c r="B120" s="20">
        <v>3060</v>
      </c>
      <c r="C120" s="27">
        <v>90</v>
      </c>
      <c r="D120" s="20">
        <v>180</v>
      </c>
      <c r="E120" s="27">
        <v>2002.64</v>
      </c>
      <c r="F120" s="27">
        <v>-1410.52</v>
      </c>
      <c r="G120" s="27">
        <v>0</v>
      </c>
      <c r="H120" s="34">
        <v>5.3978000000000002</v>
      </c>
      <c r="I120" s="34">
        <v>14.900499999999999</v>
      </c>
      <c r="J120" s="34">
        <v>3.9220999999999999</v>
      </c>
    </row>
    <row r="121" spans="2:10" x14ac:dyDescent="0.25">
      <c r="B121" s="20">
        <v>3090</v>
      </c>
      <c r="C121" s="27">
        <v>90</v>
      </c>
      <c r="D121" s="20">
        <v>180</v>
      </c>
      <c r="E121" s="27">
        <v>2002.64</v>
      </c>
      <c r="F121" s="27">
        <v>-1440.52</v>
      </c>
      <c r="G121" s="27">
        <v>0</v>
      </c>
      <c r="H121" s="34">
        <v>5.5094000000000003</v>
      </c>
      <c r="I121" s="34">
        <v>15.180300000000001</v>
      </c>
      <c r="J121" s="34">
        <v>3.9293</v>
      </c>
    </row>
    <row r="122" spans="2:10" x14ac:dyDescent="0.25">
      <c r="B122" s="18"/>
      <c r="C122" s="18"/>
      <c r="D122" s="18"/>
      <c r="E122" s="18"/>
      <c r="F122" s="18"/>
      <c r="G122" s="18"/>
      <c r="H122" s="19"/>
      <c r="I122" s="19"/>
      <c r="J122" s="19"/>
    </row>
    <row r="123" spans="2:10" x14ac:dyDescent="0.25">
      <c r="B123" s="18"/>
      <c r="C123" s="18"/>
      <c r="D123" s="18"/>
      <c r="E123" s="18"/>
      <c r="F123" s="18"/>
      <c r="G123" s="18"/>
      <c r="H123" s="19"/>
      <c r="I123" s="19"/>
      <c r="J123" s="19"/>
    </row>
    <row r="124" spans="2:10" x14ac:dyDescent="0.25">
      <c r="B124" s="18"/>
      <c r="C124" s="18"/>
      <c r="D124" s="18"/>
      <c r="E124" s="18"/>
      <c r="F124" s="18"/>
      <c r="G124" s="18"/>
      <c r="H124" s="19"/>
      <c r="I124" s="19"/>
      <c r="J124" s="19"/>
    </row>
    <row r="125" spans="2:10" x14ac:dyDescent="0.25">
      <c r="B125" s="18"/>
      <c r="C125" s="18"/>
      <c r="D125" s="18"/>
      <c r="E125" s="18"/>
      <c r="F125" s="18"/>
      <c r="G125" s="18"/>
      <c r="H125" s="19"/>
      <c r="I125" s="19"/>
      <c r="J125" s="19"/>
    </row>
    <row r="126" spans="2:10" x14ac:dyDescent="0.25">
      <c r="B126" s="18"/>
      <c r="C126" s="18"/>
      <c r="D126" s="18"/>
      <c r="E126" s="18"/>
      <c r="F126" s="18"/>
      <c r="G126" s="18"/>
      <c r="H126" s="19"/>
      <c r="I126" s="19"/>
      <c r="J126" s="19"/>
    </row>
    <row r="127" spans="2:10" x14ac:dyDescent="0.25">
      <c r="B127" s="18"/>
      <c r="C127" s="18"/>
      <c r="D127" s="18"/>
      <c r="E127" s="18"/>
      <c r="F127" s="18"/>
      <c r="G127" s="18"/>
      <c r="H127" s="19"/>
      <c r="I127" s="19"/>
      <c r="J127" s="19"/>
    </row>
    <row r="128" spans="2:10" x14ac:dyDescent="0.25">
      <c r="B128" s="18"/>
      <c r="C128" s="18"/>
      <c r="D128" s="18"/>
      <c r="E128" s="18"/>
      <c r="F128" s="18"/>
      <c r="G128" s="18"/>
      <c r="H128" s="19"/>
      <c r="I128" s="19"/>
      <c r="J128" s="19"/>
    </row>
  </sheetData>
  <sheetProtection password="DD1B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4"/>
  <sheetViews>
    <sheetView workbookViewId="0"/>
  </sheetViews>
  <sheetFormatPr defaultRowHeight="15" x14ac:dyDescent="0.25"/>
  <sheetData>
    <row r="1" spans="1:15" x14ac:dyDescent="0.25">
      <c r="A1" s="5" t="s">
        <v>46</v>
      </c>
      <c r="B1" s="5"/>
      <c r="C1" s="5"/>
      <c r="D1" s="5"/>
      <c r="E1" s="5"/>
      <c r="F1" s="5"/>
      <c r="G1" s="5"/>
      <c r="H1" s="5"/>
      <c r="I1" s="5"/>
      <c r="J1" s="5"/>
    </row>
    <row r="2" spans="1:15" x14ac:dyDescent="0.25">
      <c r="A2" t="s">
        <v>71</v>
      </c>
    </row>
    <row r="3" spans="1:15" x14ac:dyDescent="0.25">
      <c r="A3" s="5" t="s">
        <v>81</v>
      </c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  <c r="J3" s="5" t="s">
        <v>90</v>
      </c>
      <c r="K3" t="s">
        <v>91</v>
      </c>
      <c r="L3" t="s">
        <v>92</v>
      </c>
      <c r="M3" s="25" t="s">
        <v>109</v>
      </c>
      <c r="N3" s="25"/>
      <c r="O3" s="25" t="s">
        <v>110</v>
      </c>
    </row>
    <row r="4" spans="1:15" x14ac:dyDescent="0.25">
      <c r="A4" s="5" t="s">
        <v>15</v>
      </c>
      <c r="B4" s="5" t="s">
        <v>93</v>
      </c>
      <c r="C4" s="5" t="s">
        <v>93</v>
      </c>
      <c r="D4" s="5" t="s">
        <v>93</v>
      </c>
      <c r="E4" s="5" t="s">
        <v>93</v>
      </c>
      <c r="F4" s="5" t="s">
        <v>93</v>
      </c>
      <c r="G4" s="5" t="s">
        <v>93</v>
      </c>
      <c r="H4" s="5" t="s">
        <v>93</v>
      </c>
      <c r="I4" s="5" t="s">
        <v>95</v>
      </c>
      <c r="J4" s="5" t="s">
        <v>93</v>
      </c>
      <c r="K4" t="s">
        <v>94</v>
      </c>
      <c r="L4" t="s">
        <v>94</v>
      </c>
      <c r="M4" s="25" t="s">
        <v>15</v>
      </c>
      <c r="N4" s="25"/>
      <c r="O4" s="25"/>
    </row>
    <row r="5" spans="1:15" x14ac:dyDescent="0.25">
      <c r="A5" s="27">
        <v>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100</v>
      </c>
      <c r="H5" s="27">
        <v>0</v>
      </c>
      <c r="I5" s="27">
        <v>0</v>
      </c>
      <c r="J5" s="27">
        <v>100</v>
      </c>
      <c r="K5" s="34">
        <v>0</v>
      </c>
      <c r="L5" s="34">
        <v>0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56.536021247877393</v>
      </c>
    </row>
    <row r="6" spans="1:15" x14ac:dyDescent="0.25">
      <c r="A6" s="27">
        <v>1</v>
      </c>
      <c r="B6" s="27">
        <v>1</v>
      </c>
      <c r="C6" s="27">
        <v>0</v>
      </c>
      <c r="D6" s="27">
        <v>0</v>
      </c>
      <c r="E6" s="27">
        <v>1</v>
      </c>
      <c r="F6" s="27">
        <v>1</v>
      </c>
      <c r="G6" s="27">
        <v>100</v>
      </c>
      <c r="H6" s="27">
        <v>0</v>
      </c>
      <c r="I6" s="27">
        <v>0</v>
      </c>
      <c r="J6" s="27">
        <v>100</v>
      </c>
      <c r="K6" s="34">
        <v>1.6999999999999999E-3</v>
      </c>
      <c r="L6" s="34">
        <v>1.6999999999999999E-3</v>
      </c>
      <c r="M6" s="26">
        <f t="shared" si="0"/>
        <v>0.76196281621456874</v>
      </c>
      <c r="N6" s="27"/>
      <c r="O6" s="27">
        <f t="shared" si="1"/>
        <v>56.535367702804216</v>
      </c>
    </row>
    <row r="7" spans="1:15" x14ac:dyDescent="0.25">
      <c r="A7" s="27">
        <v>30</v>
      </c>
      <c r="B7" s="27">
        <v>30</v>
      </c>
      <c r="C7" s="27">
        <v>0</v>
      </c>
      <c r="D7" s="27">
        <v>0</v>
      </c>
      <c r="E7" s="27">
        <v>30</v>
      </c>
      <c r="F7" s="27">
        <v>30</v>
      </c>
      <c r="G7" s="27">
        <v>100</v>
      </c>
      <c r="H7" s="27">
        <v>0</v>
      </c>
      <c r="I7" s="27">
        <v>0</v>
      </c>
      <c r="J7" s="27">
        <v>100</v>
      </c>
      <c r="K7" s="34">
        <v>5.3699999999999998E-2</v>
      </c>
      <c r="L7" s="34">
        <v>5.3699999999999998E-2</v>
      </c>
      <c r="M7" s="26">
        <f t="shared" si="0"/>
        <v>0.76196281621456874</v>
      </c>
      <c r="N7" s="27"/>
      <c r="O7" s="27">
        <f t="shared" si="1"/>
        <v>55.894962420153611</v>
      </c>
    </row>
    <row r="8" spans="1:15" x14ac:dyDescent="0.25">
      <c r="A8" s="27">
        <v>60</v>
      </c>
      <c r="B8" s="27">
        <v>60</v>
      </c>
      <c r="C8" s="27">
        <v>0</v>
      </c>
      <c r="D8" s="27">
        <v>0</v>
      </c>
      <c r="E8" s="27">
        <v>60</v>
      </c>
      <c r="F8" s="27">
        <v>60</v>
      </c>
      <c r="G8" s="27">
        <v>100</v>
      </c>
      <c r="H8" s="27">
        <v>0</v>
      </c>
      <c r="I8" s="27">
        <v>0</v>
      </c>
      <c r="J8" s="27">
        <v>100</v>
      </c>
      <c r="K8" s="34">
        <v>0.1074</v>
      </c>
      <c r="L8" s="34">
        <v>0.1074</v>
      </c>
      <c r="M8" s="26">
        <f t="shared" si="0"/>
        <v>0.76196281621456874</v>
      </c>
      <c r="N8" s="27"/>
      <c r="O8" s="27">
        <f t="shared" si="1"/>
        <v>54.095187743438075</v>
      </c>
    </row>
    <row r="9" spans="1:15" x14ac:dyDescent="0.25">
      <c r="A9" s="27">
        <v>90</v>
      </c>
      <c r="B9" s="27">
        <v>90</v>
      </c>
      <c r="C9" s="27">
        <v>0</v>
      </c>
      <c r="D9" s="27">
        <v>0</v>
      </c>
      <c r="E9" s="27">
        <v>90</v>
      </c>
      <c r="F9" s="27">
        <v>90</v>
      </c>
      <c r="G9" s="27">
        <v>100</v>
      </c>
      <c r="H9" s="27">
        <v>0</v>
      </c>
      <c r="I9" s="27">
        <v>0</v>
      </c>
      <c r="J9" s="27">
        <v>100</v>
      </c>
      <c r="K9" s="34">
        <v>0.16120000000000001</v>
      </c>
      <c r="L9" s="34">
        <v>0.16120000000000001</v>
      </c>
      <c r="M9" s="26">
        <f t="shared" si="0"/>
        <v>0.76196281621456874</v>
      </c>
      <c r="N9" s="27"/>
      <c r="O9" s="27">
        <f t="shared" si="1"/>
        <v>51.441392179529444</v>
      </c>
    </row>
    <row r="10" spans="1:15" x14ac:dyDescent="0.25">
      <c r="A10" s="27">
        <v>120</v>
      </c>
      <c r="B10" s="27">
        <v>120</v>
      </c>
      <c r="C10" s="27">
        <v>0</v>
      </c>
      <c r="D10" s="27">
        <v>0</v>
      </c>
      <c r="E10" s="27">
        <v>120</v>
      </c>
      <c r="F10" s="27">
        <v>120</v>
      </c>
      <c r="G10" s="27">
        <v>100</v>
      </c>
      <c r="H10" s="27">
        <v>0</v>
      </c>
      <c r="I10" s="27">
        <v>0</v>
      </c>
      <c r="J10" s="27">
        <v>100</v>
      </c>
      <c r="K10" s="34">
        <v>0.215</v>
      </c>
      <c r="L10" s="34">
        <v>0.215</v>
      </c>
      <c r="M10" s="26">
        <f t="shared" si="0"/>
        <v>0.76196281621456874</v>
      </c>
      <c r="N10" s="27"/>
      <c r="O10" s="27">
        <f t="shared" si="1"/>
        <v>48.305508768200369</v>
      </c>
    </row>
    <row r="11" spans="1:15" x14ac:dyDescent="0.25">
      <c r="A11" s="27">
        <v>150</v>
      </c>
      <c r="B11" s="27">
        <v>150</v>
      </c>
      <c r="C11" s="27">
        <v>0</v>
      </c>
      <c r="D11" s="27">
        <v>0</v>
      </c>
      <c r="E11" s="27">
        <v>150</v>
      </c>
      <c r="F11" s="27">
        <v>150</v>
      </c>
      <c r="G11" s="27">
        <v>100</v>
      </c>
      <c r="H11" s="27">
        <v>0</v>
      </c>
      <c r="I11" s="27">
        <v>0</v>
      </c>
      <c r="J11" s="27">
        <v>100</v>
      </c>
      <c r="K11" s="34">
        <v>0.26879999999999998</v>
      </c>
      <c r="L11" s="34">
        <v>0.26879999999999998</v>
      </c>
      <c r="M11" s="26">
        <f t="shared" si="0"/>
        <v>0.76196281621456874</v>
      </c>
      <c r="N11" s="27"/>
      <c r="O11" s="27">
        <f t="shared" si="1"/>
        <v>45.005744995271712</v>
      </c>
    </row>
    <row r="12" spans="1:15" x14ac:dyDescent="0.25">
      <c r="A12" s="27">
        <v>180</v>
      </c>
      <c r="B12" s="27">
        <v>180</v>
      </c>
      <c r="C12" s="27">
        <v>0</v>
      </c>
      <c r="D12" s="27">
        <v>0</v>
      </c>
      <c r="E12" s="27">
        <v>180</v>
      </c>
      <c r="F12" s="27">
        <v>180</v>
      </c>
      <c r="G12" s="27">
        <v>100</v>
      </c>
      <c r="H12" s="27">
        <v>0</v>
      </c>
      <c r="I12" s="27">
        <v>0</v>
      </c>
      <c r="J12" s="27">
        <v>100</v>
      </c>
      <c r="K12" s="34">
        <v>0.32250000000000001</v>
      </c>
      <c r="L12" s="34">
        <v>0.32250000000000001</v>
      </c>
      <c r="M12" s="26">
        <f t="shared" si="0"/>
        <v>0.76196281621456874</v>
      </c>
      <c r="N12" s="27"/>
      <c r="O12" s="27">
        <f t="shared" si="1"/>
        <v>41.769240690146148</v>
      </c>
    </row>
    <row r="13" spans="1:15" x14ac:dyDescent="0.25">
      <c r="A13" s="27">
        <v>210</v>
      </c>
      <c r="B13" s="27">
        <v>210</v>
      </c>
      <c r="C13" s="27">
        <v>0</v>
      </c>
      <c r="D13" s="27">
        <v>0</v>
      </c>
      <c r="E13" s="27">
        <v>210</v>
      </c>
      <c r="F13" s="27">
        <v>210</v>
      </c>
      <c r="G13" s="27">
        <v>100</v>
      </c>
      <c r="H13" s="27">
        <v>0</v>
      </c>
      <c r="I13" s="27">
        <v>0</v>
      </c>
      <c r="J13" s="27">
        <v>100</v>
      </c>
      <c r="K13" s="34">
        <v>0.37630000000000002</v>
      </c>
      <c r="L13" s="34">
        <v>0.37630000000000002</v>
      </c>
      <c r="M13" s="26">
        <f t="shared" si="0"/>
        <v>0.76196281621456874</v>
      </c>
      <c r="N13" s="27"/>
      <c r="O13" s="27">
        <f t="shared" si="1"/>
        <v>38.712284339644121</v>
      </c>
    </row>
    <row r="14" spans="1:15" x14ac:dyDescent="0.25">
      <c r="A14" s="27">
        <v>240</v>
      </c>
      <c r="B14" s="27">
        <v>240</v>
      </c>
      <c r="C14" s="27">
        <v>0</v>
      </c>
      <c r="D14" s="27">
        <v>0</v>
      </c>
      <c r="E14" s="27">
        <v>240</v>
      </c>
      <c r="F14" s="27">
        <v>240</v>
      </c>
      <c r="G14" s="27">
        <v>100</v>
      </c>
      <c r="H14" s="27">
        <v>0</v>
      </c>
      <c r="I14" s="27">
        <v>0</v>
      </c>
      <c r="J14" s="27">
        <v>100</v>
      </c>
      <c r="K14" s="34">
        <v>0.43009999999999998</v>
      </c>
      <c r="L14" s="34">
        <v>0.43009999999999998</v>
      </c>
      <c r="M14" s="26">
        <f t="shared" si="0"/>
        <v>0.76196281621456874</v>
      </c>
      <c r="N14" s="27"/>
      <c r="O14" s="27">
        <f t="shared" si="1"/>
        <v>35.901219495615742</v>
      </c>
    </row>
    <row r="15" spans="1:15" x14ac:dyDescent="0.25">
      <c r="A15" s="27">
        <v>270</v>
      </c>
      <c r="B15" s="27">
        <v>270</v>
      </c>
      <c r="C15" s="27">
        <v>0</v>
      </c>
      <c r="D15" s="27">
        <v>0</v>
      </c>
      <c r="E15" s="27">
        <v>270</v>
      </c>
      <c r="F15" s="27">
        <v>270</v>
      </c>
      <c r="G15" s="27">
        <v>100</v>
      </c>
      <c r="H15" s="27">
        <v>0</v>
      </c>
      <c r="I15" s="27">
        <v>0</v>
      </c>
      <c r="J15" s="27">
        <v>100</v>
      </c>
      <c r="K15" s="34">
        <v>0.48380000000000001</v>
      </c>
      <c r="L15" s="34">
        <v>0.48380000000000001</v>
      </c>
      <c r="M15" s="26">
        <f t="shared" si="0"/>
        <v>0.76196281621456874</v>
      </c>
      <c r="N15" s="27"/>
      <c r="O15" s="27">
        <f t="shared" si="1"/>
        <v>33.357635523916692</v>
      </c>
    </row>
    <row r="16" spans="1:15" x14ac:dyDescent="0.25">
      <c r="A16" s="27">
        <v>300</v>
      </c>
      <c r="B16" s="27">
        <v>300</v>
      </c>
      <c r="C16" s="27">
        <v>0</v>
      </c>
      <c r="D16" s="27">
        <v>0</v>
      </c>
      <c r="E16" s="27">
        <v>300</v>
      </c>
      <c r="F16" s="27">
        <v>300</v>
      </c>
      <c r="G16" s="27">
        <v>100</v>
      </c>
      <c r="H16" s="27">
        <v>0</v>
      </c>
      <c r="I16" s="27">
        <v>0</v>
      </c>
      <c r="J16" s="27">
        <v>100</v>
      </c>
      <c r="K16" s="34">
        <v>0.53759999999999997</v>
      </c>
      <c r="L16" s="34">
        <v>0.53759999999999997</v>
      </c>
      <c r="M16" s="26">
        <f t="shared" si="0"/>
        <v>0.76196281621456874</v>
      </c>
      <c r="N16" s="27"/>
      <c r="O16" s="27">
        <f t="shared" si="1"/>
        <v>31.065107465178023</v>
      </c>
    </row>
    <row r="17" spans="1:15" x14ac:dyDescent="0.25">
      <c r="A17" s="27">
        <v>330</v>
      </c>
      <c r="B17" s="27">
        <v>330</v>
      </c>
      <c r="C17" s="27">
        <v>0</v>
      </c>
      <c r="D17" s="27">
        <v>0</v>
      </c>
      <c r="E17" s="27">
        <v>330</v>
      </c>
      <c r="F17" s="27">
        <v>330</v>
      </c>
      <c r="G17" s="27">
        <v>100</v>
      </c>
      <c r="H17" s="27">
        <v>0</v>
      </c>
      <c r="I17" s="27">
        <v>0</v>
      </c>
      <c r="J17" s="27">
        <v>100</v>
      </c>
      <c r="K17" s="34">
        <v>0.59140000000000004</v>
      </c>
      <c r="L17" s="34">
        <v>0.59140000000000004</v>
      </c>
      <c r="M17" s="26">
        <f t="shared" si="0"/>
        <v>0.76196281621456874</v>
      </c>
      <c r="N17" s="27"/>
      <c r="O17" s="27">
        <f t="shared" si="1"/>
        <v>29.009881183712555</v>
      </c>
    </row>
    <row r="18" spans="1:15" x14ac:dyDescent="0.25">
      <c r="A18" s="27">
        <v>360</v>
      </c>
      <c r="B18" s="27">
        <v>360</v>
      </c>
      <c r="C18" s="27">
        <v>0</v>
      </c>
      <c r="D18" s="27">
        <v>0</v>
      </c>
      <c r="E18" s="27">
        <v>360</v>
      </c>
      <c r="F18" s="27">
        <v>360</v>
      </c>
      <c r="G18" s="27">
        <v>100</v>
      </c>
      <c r="H18" s="27">
        <v>0</v>
      </c>
      <c r="I18" s="27">
        <v>0</v>
      </c>
      <c r="J18" s="27">
        <v>100</v>
      </c>
      <c r="K18" s="34">
        <v>0.6452</v>
      </c>
      <c r="L18" s="34">
        <v>0.6452</v>
      </c>
      <c r="M18" s="26">
        <f t="shared" si="0"/>
        <v>0.76196281621456874</v>
      </c>
      <c r="N18" s="27"/>
      <c r="O18" s="27">
        <f t="shared" si="1"/>
        <v>27.168648700066584</v>
      </c>
    </row>
    <row r="19" spans="1:15" x14ac:dyDescent="0.25">
      <c r="A19" s="27">
        <v>390</v>
      </c>
      <c r="B19" s="27">
        <v>390</v>
      </c>
      <c r="C19" s="27">
        <v>0</v>
      </c>
      <c r="D19" s="27">
        <v>0</v>
      </c>
      <c r="E19" s="27">
        <v>390</v>
      </c>
      <c r="F19" s="27">
        <v>390</v>
      </c>
      <c r="G19" s="27">
        <v>100</v>
      </c>
      <c r="H19" s="27">
        <v>0</v>
      </c>
      <c r="I19" s="27">
        <v>0</v>
      </c>
      <c r="J19" s="27">
        <v>100</v>
      </c>
      <c r="K19" s="34">
        <v>0.69889999999999997</v>
      </c>
      <c r="L19" s="34">
        <v>0.69889999999999997</v>
      </c>
      <c r="M19" s="26">
        <f t="shared" si="0"/>
        <v>0.76196281621456874</v>
      </c>
      <c r="N19" s="27"/>
      <c r="O19" s="27">
        <f t="shared" si="1"/>
        <v>25.520354016102679</v>
      </c>
    </row>
    <row r="20" spans="1:15" x14ac:dyDescent="0.25">
      <c r="A20" s="27">
        <v>420</v>
      </c>
      <c r="B20" s="27">
        <v>420</v>
      </c>
      <c r="C20" s="27">
        <v>0</v>
      </c>
      <c r="D20" s="27">
        <v>0</v>
      </c>
      <c r="E20" s="27">
        <v>420</v>
      </c>
      <c r="F20" s="27">
        <v>420</v>
      </c>
      <c r="G20" s="27">
        <v>100</v>
      </c>
      <c r="H20" s="27">
        <v>0</v>
      </c>
      <c r="I20" s="27">
        <v>0</v>
      </c>
      <c r="J20" s="27">
        <v>100</v>
      </c>
      <c r="K20" s="34">
        <v>0.75270000000000004</v>
      </c>
      <c r="L20" s="34">
        <v>0.75270000000000004</v>
      </c>
      <c r="M20" s="26">
        <f t="shared" si="0"/>
        <v>0.76196281621456874</v>
      </c>
      <c r="N20" s="27"/>
      <c r="O20" s="27">
        <f t="shared" si="1"/>
        <v>24.036219765060316</v>
      </c>
    </row>
    <row r="21" spans="1:15" x14ac:dyDescent="0.25">
      <c r="A21" s="27">
        <v>450</v>
      </c>
      <c r="B21" s="27">
        <v>450</v>
      </c>
      <c r="C21" s="27">
        <v>0</v>
      </c>
      <c r="D21" s="27">
        <v>0</v>
      </c>
      <c r="E21" s="27">
        <v>450</v>
      </c>
      <c r="F21" s="27">
        <v>450</v>
      </c>
      <c r="G21" s="27">
        <v>100</v>
      </c>
      <c r="H21" s="27">
        <v>0</v>
      </c>
      <c r="I21" s="27">
        <v>0</v>
      </c>
      <c r="J21" s="27">
        <v>100</v>
      </c>
      <c r="K21" s="34">
        <v>0.80649999999999999</v>
      </c>
      <c r="L21" s="34">
        <v>0.80649999999999999</v>
      </c>
      <c r="M21" s="26">
        <f t="shared" si="0"/>
        <v>0.76196281621456874</v>
      </c>
      <c r="N21" s="27"/>
      <c r="O21" s="27">
        <f t="shared" si="1"/>
        <v>22.698936927191845</v>
      </c>
    </row>
    <row r="22" spans="1:15" x14ac:dyDescent="0.25">
      <c r="A22" s="27">
        <v>480</v>
      </c>
      <c r="B22" s="27">
        <v>480</v>
      </c>
      <c r="C22" s="27">
        <v>0</v>
      </c>
      <c r="D22" s="27">
        <v>0</v>
      </c>
      <c r="E22" s="27">
        <v>480</v>
      </c>
      <c r="F22" s="27">
        <v>480</v>
      </c>
      <c r="G22" s="27">
        <v>100</v>
      </c>
      <c r="H22" s="27">
        <v>0</v>
      </c>
      <c r="I22" s="27">
        <v>0</v>
      </c>
      <c r="J22" s="27">
        <v>100</v>
      </c>
      <c r="K22" s="34">
        <v>0.86019999999999996</v>
      </c>
      <c r="L22" s="34">
        <v>0.86019999999999996</v>
      </c>
      <c r="M22" s="26">
        <f t="shared" si="0"/>
        <v>0.76196281621456874</v>
      </c>
      <c r="N22" s="27"/>
      <c r="O22" s="27">
        <f t="shared" si="1"/>
        <v>21.492465723864903</v>
      </c>
    </row>
    <row r="23" spans="1:15" x14ac:dyDescent="0.25">
      <c r="A23" s="27">
        <v>510</v>
      </c>
      <c r="B23" s="27">
        <v>510</v>
      </c>
      <c r="C23" s="27">
        <v>0</v>
      </c>
      <c r="D23" s="27">
        <v>0</v>
      </c>
      <c r="E23" s="27">
        <v>510</v>
      </c>
      <c r="F23" s="27">
        <v>510</v>
      </c>
      <c r="G23" s="27">
        <v>100</v>
      </c>
      <c r="H23" s="27">
        <v>0</v>
      </c>
      <c r="I23" s="27">
        <v>0</v>
      </c>
      <c r="J23" s="27">
        <v>100</v>
      </c>
      <c r="K23" s="34">
        <v>0.91400000000000003</v>
      </c>
      <c r="L23" s="34">
        <v>0.91400000000000003</v>
      </c>
      <c r="M23" s="26">
        <f t="shared" si="0"/>
        <v>0.76196281621456874</v>
      </c>
      <c r="N23" s="27"/>
      <c r="O23" s="27">
        <f t="shared" si="1"/>
        <v>20.396473090141889</v>
      </c>
    </row>
    <row r="24" spans="1:15" x14ac:dyDescent="0.25">
      <c r="A24" s="27">
        <v>540</v>
      </c>
      <c r="B24" s="27">
        <v>540</v>
      </c>
      <c r="C24" s="27">
        <v>0</v>
      </c>
      <c r="D24" s="27">
        <v>0</v>
      </c>
      <c r="E24" s="27">
        <v>540</v>
      </c>
      <c r="F24" s="27">
        <v>540</v>
      </c>
      <c r="G24" s="27">
        <v>100</v>
      </c>
      <c r="H24" s="27">
        <v>0</v>
      </c>
      <c r="I24" s="27">
        <v>0</v>
      </c>
      <c r="J24" s="27">
        <v>100</v>
      </c>
      <c r="K24" s="34">
        <v>0.96779999999999999</v>
      </c>
      <c r="L24" s="34">
        <v>0.96779999999999999</v>
      </c>
      <c r="M24" s="26">
        <f t="shared" si="0"/>
        <v>0.76196281621456874</v>
      </c>
      <c r="N24" s="27"/>
      <c r="O24" s="27">
        <f t="shared" si="1"/>
        <v>19.399576879430551</v>
      </c>
    </row>
    <row r="25" spans="1:15" x14ac:dyDescent="0.25">
      <c r="A25" s="27">
        <v>570</v>
      </c>
      <c r="B25" s="27">
        <v>570</v>
      </c>
      <c r="C25" s="27">
        <v>0</v>
      </c>
      <c r="D25" s="27">
        <v>0</v>
      </c>
      <c r="E25" s="27">
        <v>570</v>
      </c>
      <c r="F25" s="27">
        <v>570</v>
      </c>
      <c r="G25" s="27">
        <v>100</v>
      </c>
      <c r="H25" s="27">
        <v>0</v>
      </c>
      <c r="I25" s="27">
        <v>0</v>
      </c>
      <c r="J25" s="27">
        <v>100</v>
      </c>
      <c r="K25" s="34">
        <v>1.0216000000000001</v>
      </c>
      <c r="L25" s="34">
        <v>1.0216000000000001</v>
      </c>
      <c r="M25" s="26">
        <f t="shared" si="0"/>
        <v>0.76196281621456874</v>
      </c>
      <c r="N25" s="27"/>
      <c r="O25" s="27">
        <f t="shared" si="1"/>
        <v>18.489916050030253</v>
      </c>
    </row>
    <row r="26" spans="1:15" x14ac:dyDescent="0.25">
      <c r="A26" s="27">
        <v>600</v>
      </c>
      <c r="B26" s="27">
        <v>600</v>
      </c>
      <c r="C26" s="27">
        <v>0</v>
      </c>
      <c r="D26" s="27">
        <v>0</v>
      </c>
      <c r="E26" s="27">
        <v>600</v>
      </c>
      <c r="F26" s="27">
        <v>600</v>
      </c>
      <c r="G26" s="27">
        <v>100</v>
      </c>
      <c r="H26" s="27">
        <v>0</v>
      </c>
      <c r="I26" s="27">
        <v>0</v>
      </c>
      <c r="J26" s="27">
        <v>100</v>
      </c>
      <c r="K26" s="34">
        <v>1.0752999999999999</v>
      </c>
      <c r="L26" s="34">
        <v>1.0752999999999999</v>
      </c>
      <c r="M26" s="26">
        <f t="shared" si="0"/>
        <v>0.76196281621456874</v>
      </c>
      <c r="N26" s="27"/>
      <c r="O26" s="27">
        <f t="shared" si="1"/>
        <v>17.658747796950326</v>
      </c>
    </row>
    <row r="27" spans="1:15" x14ac:dyDescent="0.25">
      <c r="A27" s="27">
        <v>630</v>
      </c>
      <c r="B27" s="27">
        <v>630</v>
      </c>
      <c r="C27" s="27">
        <v>0</v>
      </c>
      <c r="D27" s="27">
        <v>0</v>
      </c>
      <c r="E27" s="27">
        <v>630</v>
      </c>
      <c r="F27" s="27">
        <v>630</v>
      </c>
      <c r="G27" s="27">
        <v>100</v>
      </c>
      <c r="H27" s="27">
        <v>0</v>
      </c>
      <c r="I27" s="27">
        <v>0</v>
      </c>
      <c r="J27" s="27">
        <v>100</v>
      </c>
      <c r="K27" s="34">
        <v>1.1291</v>
      </c>
      <c r="L27" s="34">
        <v>1.1291</v>
      </c>
      <c r="M27" s="26">
        <f t="shared" si="0"/>
        <v>0.76196281621456874</v>
      </c>
      <c r="N27" s="27"/>
      <c r="O27" s="27">
        <f t="shared" si="1"/>
        <v>16.8941711519841</v>
      </c>
    </row>
    <row r="28" spans="1:15" x14ac:dyDescent="0.25">
      <c r="A28" s="27">
        <v>660</v>
      </c>
      <c r="B28" s="27">
        <v>660</v>
      </c>
      <c r="C28" s="27">
        <v>0</v>
      </c>
      <c r="D28" s="27">
        <v>0</v>
      </c>
      <c r="E28" s="27">
        <v>660</v>
      </c>
      <c r="F28" s="27">
        <v>660</v>
      </c>
      <c r="G28" s="27">
        <v>100</v>
      </c>
      <c r="H28" s="27">
        <v>0</v>
      </c>
      <c r="I28" s="27">
        <v>0</v>
      </c>
      <c r="J28" s="27">
        <v>100</v>
      </c>
      <c r="K28" s="34">
        <v>1.1829000000000001</v>
      </c>
      <c r="L28" s="34">
        <v>1.1829000000000001</v>
      </c>
      <c r="M28" s="26">
        <f t="shared" si="0"/>
        <v>0.76196281621456874</v>
      </c>
      <c r="N28" s="27"/>
      <c r="O28" s="27">
        <f t="shared" si="1"/>
        <v>16.190184684158563</v>
      </c>
    </row>
    <row r="29" spans="1:15" x14ac:dyDescent="0.25">
      <c r="A29" s="27">
        <v>690</v>
      </c>
      <c r="B29" s="27">
        <v>690</v>
      </c>
      <c r="C29" s="27">
        <v>0</v>
      </c>
      <c r="D29" s="27">
        <v>0</v>
      </c>
      <c r="E29" s="27">
        <v>690</v>
      </c>
      <c r="F29" s="27">
        <v>690</v>
      </c>
      <c r="G29" s="27">
        <v>100</v>
      </c>
      <c r="H29" s="27">
        <v>0</v>
      </c>
      <c r="I29" s="27">
        <v>0</v>
      </c>
      <c r="J29" s="27">
        <v>100</v>
      </c>
      <c r="K29" s="34">
        <v>1.2365999999999999</v>
      </c>
      <c r="L29" s="34">
        <v>1.2365999999999999</v>
      </c>
      <c r="M29" s="26">
        <f t="shared" si="0"/>
        <v>0.76196281621456874</v>
      </c>
      <c r="N29" s="27"/>
      <c r="O29" s="27">
        <f t="shared" si="1"/>
        <v>15.541356507754012</v>
      </c>
    </row>
    <row r="30" spans="1:15" x14ac:dyDescent="0.25">
      <c r="A30" s="27">
        <v>720</v>
      </c>
      <c r="B30" s="27">
        <v>720</v>
      </c>
      <c r="C30" s="27">
        <v>0</v>
      </c>
      <c r="D30" s="27">
        <v>0</v>
      </c>
      <c r="E30" s="27">
        <v>720</v>
      </c>
      <c r="F30" s="27">
        <v>720</v>
      </c>
      <c r="G30" s="27">
        <v>100</v>
      </c>
      <c r="H30" s="27">
        <v>0</v>
      </c>
      <c r="I30" s="27">
        <v>0</v>
      </c>
      <c r="J30" s="27">
        <v>100</v>
      </c>
      <c r="K30" s="34">
        <v>1.2904</v>
      </c>
      <c r="L30" s="34">
        <v>1.2904</v>
      </c>
      <c r="M30" s="26">
        <f t="shared" si="0"/>
        <v>0.76196281621456874</v>
      </c>
      <c r="N30" s="27"/>
      <c r="O30" s="27">
        <f t="shared" si="1"/>
        <v>14.939556346978058</v>
      </c>
    </row>
    <row r="31" spans="1:15" x14ac:dyDescent="0.25">
      <c r="A31" s="27">
        <v>750</v>
      </c>
      <c r="B31" s="27">
        <v>750</v>
      </c>
      <c r="C31" s="27">
        <v>0</v>
      </c>
      <c r="D31" s="27">
        <v>0</v>
      </c>
      <c r="E31" s="27">
        <v>750</v>
      </c>
      <c r="F31" s="27">
        <v>750</v>
      </c>
      <c r="G31" s="27">
        <v>100</v>
      </c>
      <c r="H31" s="27">
        <v>0</v>
      </c>
      <c r="I31" s="27">
        <v>0</v>
      </c>
      <c r="J31" s="27">
        <v>100</v>
      </c>
      <c r="K31" s="34">
        <v>1.3442000000000001</v>
      </c>
      <c r="L31" s="34">
        <v>1.3442000000000001</v>
      </c>
      <c r="M31" s="26">
        <f t="shared" si="0"/>
        <v>0.76196281621456874</v>
      </c>
      <c r="N31" s="27"/>
      <c r="O31" s="27">
        <f t="shared" si="1"/>
        <v>14.38105971738657</v>
      </c>
    </row>
    <row r="32" spans="1:15" x14ac:dyDescent="0.25">
      <c r="A32" s="27">
        <v>780</v>
      </c>
      <c r="B32" s="27">
        <v>780</v>
      </c>
      <c r="C32" s="27">
        <v>0</v>
      </c>
      <c r="D32" s="27">
        <v>0</v>
      </c>
      <c r="E32" s="27">
        <v>780</v>
      </c>
      <c r="F32" s="27">
        <v>780</v>
      </c>
      <c r="G32" s="27">
        <v>100</v>
      </c>
      <c r="H32" s="27">
        <v>0</v>
      </c>
      <c r="I32" s="27">
        <v>0</v>
      </c>
      <c r="J32" s="27">
        <v>100</v>
      </c>
      <c r="K32" s="34">
        <v>1.3978999999999999</v>
      </c>
      <c r="L32" s="34">
        <v>1.3978999999999999</v>
      </c>
      <c r="M32" s="26">
        <f t="shared" si="0"/>
        <v>0.76196281621456874</v>
      </c>
      <c r="N32" s="27"/>
      <c r="O32" s="27">
        <f t="shared" si="1"/>
        <v>13.86245053208402</v>
      </c>
    </row>
    <row r="33" spans="1:15" x14ac:dyDescent="0.25">
      <c r="A33" s="27">
        <v>810</v>
      </c>
      <c r="B33" s="27">
        <v>810</v>
      </c>
      <c r="C33" s="27">
        <v>0</v>
      </c>
      <c r="D33" s="27">
        <v>0</v>
      </c>
      <c r="E33" s="27">
        <v>810</v>
      </c>
      <c r="F33" s="27">
        <v>810</v>
      </c>
      <c r="G33" s="27">
        <v>100</v>
      </c>
      <c r="H33" s="27">
        <v>0</v>
      </c>
      <c r="I33" s="27">
        <v>0</v>
      </c>
      <c r="J33" s="27">
        <v>100</v>
      </c>
      <c r="K33" s="34">
        <v>1.4517</v>
      </c>
      <c r="L33" s="34">
        <v>1.4517</v>
      </c>
      <c r="M33" s="26">
        <f t="shared" si="0"/>
        <v>0.76196281621456874</v>
      </c>
      <c r="N33" s="27"/>
      <c r="O33" s="27">
        <f t="shared" si="1"/>
        <v>13.377995388046664</v>
      </c>
    </row>
    <row r="34" spans="1:15" x14ac:dyDescent="0.25">
      <c r="A34" s="27">
        <v>840</v>
      </c>
      <c r="B34" s="27">
        <v>840</v>
      </c>
      <c r="C34" s="27">
        <v>0</v>
      </c>
      <c r="D34" s="27">
        <v>0</v>
      </c>
      <c r="E34" s="27">
        <v>840</v>
      </c>
      <c r="F34" s="27">
        <v>840</v>
      </c>
      <c r="G34" s="27">
        <v>100</v>
      </c>
      <c r="H34" s="27">
        <v>0</v>
      </c>
      <c r="I34" s="27">
        <v>0</v>
      </c>
      <c r="J34" s="27">
        <v>100</v>
      </c>
      <c r="K34" s="34">
        <v>1.5055000000000001</v>
      </c>
      <c r="L34" s="34">
        <v>1.5055000000000001</v>
      </c>
      <c r="M34" s="26">
        <f t="shared" si="0"/>
        <v>0.76196281621456874</v>
      </c>
      <c r="N34" s="27"/>
      <c r="O34" s="27">
        <f t="shared" si="1"/>
        <v>12.925349903506364</v>
      </c>
    </row>
    <row r="35" spans="1:15" x14ac:dyDescent="0.25">
      <c r="A35" s="27">
        <v>870</v>
      </c>
      <c r="B35" s="27">
        <v>870</v>
      </c>
      <c r="C35" s="27">
        <v>0</v>
      </c>
      <c r="D35" s="27">
        <v>0</v>
      </c>
      <c r="E35" s="27">
        <v>870</v>
      </c>
      <c r="F35" s="27">
        <v>870</v>
      </c>
      <c r="G35" s="27">
        <v>100</v>
      </c>
      <c r="H35" s="27">
        <v>0</v>
      </c>
      <c r="I35" s="27">
        <v>0</v>
      </c>
      <c r="J35" s="27">
        <v>100</v>
      </c>
      <c r="K35" s="34">
        <v>1.5592999999999999</v>
      </c>
      <c r="L35" s="34">
        <v>1.5592999999999999</v>
      </c>
      <c r="M35" s="26">
        <f t="shared" si="0"/>
        <v>0.76196281621456874</v>
      </c>
      <c r="N35" s="27"/>
      <c r="O35" s="27">
        <f t="shared" si="1"/>
        <v>12.501566716229034</v>
      </c>
    </row>
    <row r="36" spans="1:15" x14ac:dyDescent="0.25">
      <c r="A36" s="27">
        <v>900</v>
      </c>
      <c r="B36" s="27">
        <v>900</v>
      </c>
      <c r="C36" s="27">
        <v>0</v>
      </c>
      <c r="D36" s="27">
        <v>0</v>
      </c>
      <c r="E36" s="27">
        <v>900</v>
      </c>
      <c r="F36" s="27">
        <v>900</v>
      </c>
      <c r="G36" s="27">
        <v>100</v>
      </c>
      <c r="H36" s="27">
        <v>0</v>
      </c>
      <c r="I36" s="27">
        <v>0</v>
      </c>
      <c r="J36" s="27">
        <v>100</v>
      </c>
      <c r="K36" s="34">
        <v>1.613</v>
      </c>
      <c r="L36" s="34">
        <v>1.613</v>
      </c>
      <c r="M36" s="26">
        <f t="shared" si="0"/>
        <v>0.76196281621456874</v>
      </c>
      <c r="N36" s="27"/>
      <c r="O36" s="27">
        <f t="shared" si="1"/>
        <v>12.104756959283449</v>
      </c>
    </row>
    <row r="37" spans="1:15" x14ac:dyDescent="0.25">
      <c r="A37" s="27">
        <v>930</v>
      </c>
      <c r="B37" s="27">
        <v>930</v>
      </c>
      <c r="C37" s="27">
        <v>0</v>
      </c>
      <c r="D37" s="27">
        <v>0</v>
      </c>
      <c r="E37" s="27">
        <v>930</v>
      </c>
      <c r="F37" s="27">
        <v>930</v>
      </c>
      <c r="G37" s="27">
        <v>100</v>
      </c>
      <c r="H37" s="27">
        <v>0</v>
      </c>
      <c r="I37" s="27">
        <v>0</v>
      </c>
      <c r="J37" s="27">
        <v>100</v>
      </c>
      <c r="K37" s="34">
        <v>1.6668000000000001</v>
      </c>
      <c r="L37" s="34">
        <v>1.6668000000000001</v>
      </c>
      <c r="M37" s="26">
        <f t="shared" ref="M37:M68" si="2">((ref_diam+offset_diam)/2)/(12*3.281)</f>
        <v>0.76196281621456874</v>
      </c>
      <c r="N37" s="27"/>
      <c r="O37" s="27">
        <f t="shared" ref="O37:O68" si="3">(J37-M37-surface_margin)/(scaling_factor*(SQRT(K37^2+L37^2+sigma_pa^2)))</f>
        <v>11.731137008957775</v>
      </c>
    </row>
    <row r="38" spans="1:15" x14ac:dyDescent="0.25">
      <c r="A38" s="27">
        <v>960</v>
      </c>
      <c r="B38" s="27">
        <v>960</v>
      </c>
      <c r="C38" s="27">
        <v>0</v>
      </c>
      <c r="D38" s="27">
        <v>0</v>
      </c>
      <c r="E38" s="27">
        <v>960</v>
      </c>
      <c r="F38" s="27">
        <v>960</v>
      </c>
      <c r="G38" s="27">
        <v>100</v>
      </c>
      <c r="H38" s="27">
        <v>0</v>
      </c>
      <c r="I38" s="27">
        <v>0</v>
      </c>
      <c r="J38" s="27">
        <v>100</v>
      </c>
      <c r="K38" s="34">
        <v>1.7205999999999999</v>
      </c>
      <c r="L38" s="34">
        <v>1.7205999999999999</v>
      </c>
      <c r="M38" s="26">
        <f t="shared" si="2"/>
        <v>0.76196281621456874</v>
      </c>
      <c r="N38" s="27"/>
      <c r="O38" s="27">
        <f t="shared" si="3"/>
        <v>11.379416172321054</v>
      </c>
    </row>
    <row r="39" spans="1:15" x14ac:dyDescent="0.25">
      <c r="A39" s="27">
        <v>990</v>
      </c>
      <c r="B39" s="27">
        <v>990</v>
      </c>
      <c r="C39" s="27">
        <v>0</v>
      </c>
      <c r="D39" s="27">
        <v>0</v>
      </c>
      <c r="E39" s="27">
        <v>990</v>
      </c>
      <c r="F39" s="27">
        <v>990</v>
      </c>
      <c r="G39" s="27">
        <v>100</v>
      </c>
      <c r="H39" s="27">
        <v>0</v>
      </c>
      <c r="I39" s="27">
        <v>0</v>
      </c>
      <c r="J39" s="27">
        <v>100</v>
      </c>
      <c r="K39" s="34">
        <v>1.7743</v>
      </c>
      <c r="L39" s="34">
        <v>1.7743</v>
      </c>
      <c r="M39" s="26">
        <f t="shared" si="2"/>
        <v>0.76196281621456874</v>
      </c>
      <c r="N39" s="27"/>
      <c r="O39" s="27">
        <f t="shared" si="3"/>
        <v>11.048362745052895</v>
      </c>
    </row>
    <row r="40" spans="1:15" x14ac:dyDescent="0.25">
      <c r="A40" s="27">
        <v>1020</v>
      </c>
      <c r="B40" s="27">
        <v>1020</v>
      </c>
      <c r="C40" s="27">
        <v>-0.35</v>
      </c>
      <c r="D40" s="27">
        <v>0</v>
      </c>
      <c r="E40" s="27">
        <v>1022.32</v>
      </c>
      <c r="F40" s="27">
        <v>1022.32</v>
      </c>
      <c r="G40" s="27">
        <v>99.64</v>
      </c>
      <c r="H40" s="27">
        <v>0</v>
      </c>
      <c r="I40" s="27">
        <v>0</v>
      </c>
      <c r="J40" s="27">
        <v>100.01</v>
      </c>
      <c r="K40" s="34">
        <v>1.8249</v>
      </c>
      <c r="L40" s="34">
        <v>1.8287</v>
      </c>
      <c r="M40" s="26">
        <f t="shared" si="2"/>
        <v>0.76196281621456874</v>
      </c>
      <c r="N40" s="27"/>
      <c r="O40" s="27">
        <f t="shared" si="3"/>
        <v>10.7435534634922</v>
      </c>
    </row>
    <row r="41" spans="1:15" x14ac:dyDescent="0.25">
      <c r="A41" s="27">
        <v>1050</v>
      </c>
      <c r="B41" s="27">
        <v>1049.97</v>
      </c>
      <c r="C41" s="27">
        <v>-1.57</v>
      </c>
      <c r="D41" s="27">
        <v>0</v>
      </c>
      <c r="E41" s="27">
        <v>1055.81</v>
      </c>
      <c r="F41" s="27">
        <v>1055.77</v>
      </c>
      <c r="G41" s="27">
        <v>98.28</v>
      </c>
      <c r="H41" s="27">
        <v>0</v>
      </c>
      <c r="I41" s="27">
        <v>0</v>
      </c>
      <c r="J41" s="27">
        <v>100.01</v>
      </c>
      <c r="K41" s="34">
        <v>1.8712</v>
      </c>
      <c r="L41" s="34">
        <v>1.8806</v>
      </c>
      <c r="M41" s="26">
        <f t="shared" si="2"/>
        <v>0.76196281621456874</v>
      </c>
      <c r="N41" s="27"/>
      <c r="O41" s="27">
        <f t="shared" si="3"/>
        <v>10.472095465109897</v>
      </c>
    </row>
    <row r="42" spans="1:15" x14ac:dyDescent="0.25">
      <c r="A42" s="27">
        <v>1080</v>
      </c>
      <c r="B42" s="27">
        <v>1079.8800000000001</v>
      </c>
      <c r="C42" s="27">
        <v>-3.83</v>
      </c>
      <c r="D42" s="27">
        <v>0</v>
      </c>
      <c r="E42" s="27">
        <v>1089.29</v>
      </c>
      <c r="F42" s="27">
        <v>1089.1600000000001</v>
      </c>
      <c r="G42" s="27">
        <v>95.75</v>
      </c>
      <c r="H42" s="27">
        <v>0</v>
      </c>
      <c r="I42" s="27">
        <v>0</v>
      </c>
      <c r="J42" s="27">
        <v>100.02</v>
      </c>
      <c r="K42" s="34">
        <v>1.9156</v>
      </c>
      <c r="L42" s="34">
        <v>1.9308000000000001</v>
      </c>
      <c r="M42" s="26">
        <f t="shared" si="2"/>
        <v>0.76196281621456874</v>
      </c>
      <c r="N42" s="27"/>
      <c r="O42" s="27">
        <f t="shared" si="3"/>
        <v>10.224049527483405</v>
      </c>
    </row>
    <row r="43" spans="1:15" x14ac:dyDescent="0.25">
      <c r="A43" s="27">
        <v>1110</v>
      </c>
      <c r="B43" s="27">
        <v>1109.7</v>
      </c>
      <c r="C43" s="27">
        <v>-7.14</v>
      </c>
      <c r="D43" s="27">
        <v>0</v>
      </c>
      <c r="E43" s="27">
        <v>1122.79</v>
      </c>
      <c r="F43" s="27">
        <v>1122.46</v>
      </c>
      <c r="G43" s="27">
        <v>92.06</v>
      </c>
      <c r="H43" s="27">
        <v>0</v>
      </c>
      <c r="I43" s="27">
        <v>0</v>
      </c>
      <c r="J43" s="27">
        <v>100.02</v>
      </c>
      <c r="K43" s="34">
        <v>1.9581999999999999</v>
      </c>
      <c r="L43" s="34">
        <v>1.9789000000000001</v>
      </c>
      <c r="M43" s="26">
        <f t="shared" si="2"/>
        <v>0.76196281621456874</v>
      </c>
      <c r="N43" s="27"/>
      <c r="O43" s="27">
        <f t="shared" si="3"/>
        <v>9.995901183883138</v>
      </c>
    </row>
    <row r="44" spans="1:15" x14ac:dyDescent="0.25">
      <c r="A44" s="27">
        <v>1140</v>
      </c>
      <c r="B44" s="27">
        <v>1139.3800000000001</v>
      </c>
      <c r="C44" s="27">
        <v>-11.49</v>
      </c>
      <c r="D44" s="27">
        <v>0</v>
      </c>
      <c r="E44" s="27">
        <v>1156.29</v>
      </c>
      <c r="F44" s="27">
        <v>1155.5999999999999</v>
      </c>
      <c r="G44" s="27">
        <v>87.21</v>
      </c>
      <c r="H44" s="27">
        <v>0</v>
      </c>
      <c r="I44" s="27">
        <v>0</v>
      </c>
      <c r="J44" s="27">
        <v>100.02</v>
      </c>
      <c r="K44" s="34">
        <v>1.9987999999999999</v>
      </c>
      <c r="L44" s="34">
        <v>2.0255999999999998</v>
      </c>
      <c r="M44" s="26">
        <f t="shared" si="2"/>
        <v>0.76196281621456874</v>
      </c>
      <c r="N44" s="27"/>
      <c r="O44" s="27">
        <f t="shared" si="3"/>
        <v>9.7855474743556297</v>
      </c>
    </row>
    <row r="45" spans="1:15" x14ac:dyDescent="0.25">
      <c r="A45" s="27">
        <v>1170</v>
      </c>
      <c r="B45" s="27">
        <v>1168.8900000000001</v>
      </c>
      <c r="C45" s="27">
        <v>-16.87</v>
      </c>
      <c r="D45" s="27">
        <v>0</v>
      </c>
      <c r="E45" s="27">
        <v>1189.78</v>
      </c>
      <c r="F45" s="27">
        <v>1188.54</v>
      </c>
      <c r="G45" s="27">
        <v>81.2</v>
      </c>
      <c r="H45" s="27">
        <v>0</v>
      </c>
      <c r="I45" s="27">
        <v>0</v>
      </c>
      <c r="J45" s="27">
        <v>100.02</v>
      </c>
      <c r="K45" s="34">
        <v>2.0375999999999999</v>
      </c>
      <c r="L45" s="34">
        <v>2.0701999999999998</v>
      </c>
      <c r="M45" s="26">
        <f t="shared" si="2"/>
        <v>0.76196281621456874</v>
      </c>
      <c r="N45" s="27"/>
      <c r="O45" s="27">
        <f t="shared" si="3"/>
        <v>9.5925611103459101</v>
      </c>
    </row>
    <row r="46" spans="1:15" x14ac:dyDescent="0.25">
      <c r="A46" s="27">
        <v>1200</v>
      </c>
      <c r="B46" s="27">
        <v>1198.2</v>
      </c>
      <c r="C46" s="27">
        <v>-23.27</v>
      </c>
      <c r="D46" s="27">
        <v>0</v>
      </c>
      <c r="E46" s="27">
        <v>1223.27</v>
      </c>
      <c r="F46" s="27">
        <v>1221.26</v>
      </c>
      <c r="G46" s="27">
        <v>74.05</v>
      </c>
      <c r="H46" s="27">
        <v>0</v>
      </c>
      <c r="I46" s="27">
        <v>0</v>
      </c>
      <c r="J46" s="27">
        <v>100.02</v>
      </c>
      <c r="K46" s="34">
        <v>2.0743999999999998</v>
      </c>
      <c r="L46" s="34">
        <v>2.1128999999999998</v>
      </c>
      <c r="M46" s="26">
        <f t="shared" si="2"/>
        <v>0.76196281621456874</v>
      </c>
      <c r="N46" s="27"/>
      <c r="O46" s="27">
        <f t="shared" si="3"/>
        <v>9.4154350466800949</v>
      </c>
    </row>
    <row r="47" spans="1:15" x14ac:dyDescent="0.25">
      <c r="A47" s="27">
        <v>1230</v>
      </c>
      <c r="B47" s="27">
        <v>1227.27</v>
      </c>
      <c r="C47" s="27">
        <v>-30.7</v>
      </c>
      <c r="D47" s="27">
        <v>0</v>
      </c>
      <c r="E47" s="27">
        <v>1256.75</v>
      </c>
      <c r="F47" s="27">
        <v>1253.7</v>
      </c>
      <c r="G47" s="27">
        <v>65.77</v>
      </c>
      <c r="H47" s="27">
        <v>0</v>
      </c>
      <c r="I47" s="27">
        <v>0</v>
      </c>
      <c r="J47" s="27">
        <v>100.02</v>
      </c>
      <c r="K47" s="34">
        <v>2.1093000000000002</v>
      </c>
      <c r="L47" s="34">
        <v>2.1537999999999999</v>
      </c>
      <c r="M47" s="26">
        <f t="shared" si="2"/>
        <v>0.76196281621456874</v>
      </c>
      <c r="N47" s="27"/>
      <c r="O47" s="27">
        <f t="shared" si="3"/>
        <v>9.2524356176535356</v>
      </c>
    </row>
    <row r="48" spans="1:15" x14ac:dyDescent="0.25">
      <c r="A48" s="27">
        <v>1260</v>
      </c>
      <c r="B48" s="27">
        <v>1256.05</v>
      </c>
      <c r="C48" s="27">
        <v>-39.130000000000003</v>
      </c>
      <c r="D48" s="27">
        <v>0</v>
      </c>
      <c r="E48" s="27">
        <v>1290.24</v>
      </c>
      <c r="F48" s="27">
        <v>1285.8399999999999</v>
      </c>
      <c r="G48" s="27">
        <v>56.35</v>
      </c>
      <c r="H48" s="27">
        <v>0</v>
      </c>
      <c r="I48" s="27">
        <v>0</v>
      </c>
      <c r="J48" s="27">
        <v>100.02</v>
      </c>
      <c r="K48" s="34">
        <v>2.1423999999999999</v>
      </c>
      <c r="L48" s="34">
        <v>2.1928000000000001</v>
      </c>
      <c r="M48" s="26">
        <f t="shared" si="2"/>
        <v>0.76196281621456874</v>
      </c>
      <c r="N48" s="27"/>
      <c r="O48" s="27">
        <f t="shared" si="3"/>
        <v>9.1024596645079416</v>
      </c>
    </row>
    <row r="49" spans="1:15" x14ac:dyDescent="0.25">
      <c r="A49" s="27">
        <v>1290</v>
      </c>
      <c r="B49" s="27">
        <v>1284.53</v>
      </c>
      <c r="C49" s="27">
        <v>-48.57</v>
      </c>
      <c r="D49" s="27">
        <v>0</v>
      </c>
      <c r="E49" s="27">
        <v>1323.75</v>
      </c>
      <c r="F49" s="27">
        <v>1317.64</v>
      </c>
      <c r="G49" s="27">
        <v>45.82</v>
      </c>
      <c r="H49" s="27">
        <v>0</v>
      </c>
      <c r="I49" s="27">
        <v>0</v>
      </c>
      <c r="J49" s="27">
        <v>100.02</v>
      </c>
      <c r="K49" s="34">
        <v>2.1735000000000002</v>
      </c>
      <c r="L49" s="34">
        <v>2.2301000000000002</v>
      </c>
      <c r="M49" s="26">
        <f t="shared" si="2"/>
        <v>0.76196281621456874</v>
      </c>
      <c r="N49" s="27"/>
      <c r="O49" s="27">
        <f t="shared" si="3"/>
        <v>8.9645229572103631</v>
      </c>
    </row>
    <row r="50" spans="1:15" x14ac:dyDescent="0.25">
      <c r="A50" s="27">
        <v>1320</v>
      </c>
      <c r="B50" s="27">
        <v>1312.66</v>
      </c>
      <c r="C50" s="27">
        <v>-58.99</v>
      </c>
      <c r="D50" s="27">
        <v>0</v>
      </c>
      <c r="E50" s="27">
        <v>1357.24</v>
      </c>
      <c r="F50" s="27">
        <v>1349.04</v>
      </c>
      <c r="G50" s="27">
        <v>34.18</v>
      </c>
      <c r="H50" s="27">
        <v>0</v>
      </c>
      <c r="I50" s="27">
        <v>0</v>
      </c>
      <c r="J50" s="27">
        <v>100.02</v>
      </c>
      <c r="K50" s="34">
        <v>2.2029999999999998</v>
      </c>
      <c r="L50" s="34">
        <v>2.2658</v>
      </c>
      <c r="M50" s="26">
        <f t="shared" si="2"/>
        <v>0.76196281621456874</v>
      </c>
      <c r="N50" s="27"/>
      <c r="O50" s="27">
        <f t="shared" si="3"/>
        <v>8.836808277488224</v>
      </c>
    </row>
    <row r="51" spans="1:15" x14ac:dyDescent="0.25">
      <c r="A51" s="27">
        <v>1350</v>
      </c>
      <c r="B51" s="27">
        <v>1340.41</v>
      </c>
      <c r="C51" s="27">
        <v>-70.38</v>
      </c>
      <c r="D51" s="27">
        <v>0</v>
      </c>
      <c r="E51" s="27">
        <v>1390.73</v>
      </c>
      <c r="F51" s="27">
        <v>1380.02</v>
      </c>
      <c r="G51" s="27">
        <v>21.46</v>
      </c>
      <c r="H51" s="27">
        <v>0</v>
      </c>
      <c r="I51" s="27">
        <v>0</v>
      </c>
      <c r="J51" s="27">
        <v>100.02</v>
      </c>
      <c r="K51" s="34">
        <v>2.2309000000000001</v>
      </c>
      <c r="L51" s="34">
        <v>2.2999000000000001</v>
      </c>
      <c r="M51" s="26">
        <f t="shared" si="2"/>
        <v>0.76196281621456874</v>
      </c>
      <c r="N51" s="27"/>
      <c r="O51" s="27">
        <f t="shared" si="3"/>
        <v>8.7186320171158673</v>
      </c>
    </row>
    <row r="52" spans="1:15" x14ac:dyDescent="0.25">
      <c r="A52" s="27">
        <v>1380</v>
      </c>
      <c r="B52" s="27">
        <v>1367.74</v>
      </c>
      <c r="C52" s="27">
        <v>-82.74</v>
      </c>
      <c r="D52" s="27">
        <v>0</v>
      </c>
      <c r="E52" s="27">
        <v>1424.21</v>
      </c>
      <c r="F52" s="27">
        <v>1410.53</v>
      </c>
      <c r="G52" s="27">
        <v>7.66</v>
      </c>
      <c r="H52" s="27">
        <v>0</v>
      </c>
      <c r="I52" s="27">
        <v>0</v>
      </c>
      <c r="J52" s="27">
        <v>100.02</v>
      </c>
      <c r="K52" s="34">
        <v>2.2572000000000001</v>
      </c>
      <c r="L52" s="34">
        <v>2.3325999999999998</v>
      </c>
      <c r="M52" s="26">
        <f t="shared" si="2"/>
        <v>0.76196281621456874</v>
      </c>
      <c r="N52" s="27"/>
      <c r="O52" s="27">
        <f t="shared" si="3"/>
        <v>8.6090123648757206</v>
      </c>
    </row>
    <row r="53" spans="1:15" x14ac:dyDescent="0.25">
      <c r="A53" s="27">
        <v>1410</v>
      </c>
      <c r="B53" s="27">
        <v>1394.63</v>
      </c>
      <c r="C53" s="27">
        <v>-96.05</v>
      </c>
      <c r="D53" s="27">
        <v>0</v>
      </c>
      <c r="E53" s="27">
        <v>1457.7</v>
      </c>
      <c r="F53" s="27">
        <v>1440.54</v>
      </c>
      <c r="G53" s="27">
        <v>-7.19</v>
      </c>
      <c r="H53" s="27">
        <v>0</v>
      </c>
      <c r="I53" s="27">
        <v>0</v>
      </c>
      <c r="J53" s="27">
        <v>100.02</v>
      </c>
      <c r="K53" s="34">
        <v>2.282</v>
      </c>
      <c r="L53" s="34">
        <v>2.3639999999999999</v>
      </c>
      <c r="M53" s="26">
        <f t="shared" si="2"/>
        <v>0.76196281621456874</v>
      </c>
      <c r="N53" s="27"/>
      <c r="O53" s="27">
        <f t="shared" si="3"/>
        <v>8.5070721389369943</v>
      </c>
    </row>
    <row r="54" spans="1:15" x14ac:dyDescent="0.25">
      <c r="A54" s="27">
        <v>1440</v>
      </c>
      <c r="B54" s="27">
        <v>1421.03</v>
      </c>
      <c r="C54" s="27">
        <v>-110.29</v>
      </c>
      <c r="D54" s="27">
        <v>0</v>
      </c>
      <c r="E54" s="27">
        <v>1491.2</v>
      </c>
      <c r="F54" s="27">
        <v>1470.03</v>
      </c>
      <c r="G54" s="27">
        <v>-23.09</v>
      </c>
      <c r="H54" s="27">
        <v>0</v>
      </c>
      <c r="I54" s="27">
        <v>0</v>
      </c>
      <c r="J54" s="27">
        <v>100.02</v>
      </c>
      <c r="K54" s="34">
        <v>2.3054999999999999</v>
      </c>
      <c r="L54" s="34">
        <v>2.3940999999999999</v>
      </c>
      <c r="M54" s="26">
        <f t="shared" si="2"/>
        <v>0.76196281621456874</v>
      </c>
      <c r="N54" s="27"/>
      <c r="O54" s="27">
        <f t="shared" si="3"/>
        <v>8.4120258325193031</v>
      </c>
    </row>
    <row r="55" spans="1:15" x14ac:dyDescent="0.25">
      <c r="A55" s="27">
        <v>1470</v>
      </c>
      <c r="B55" s="27">
        <v>1446.93</v>
      </c>
      <c r="C55" s="27">
        <v>-125.43</v>
      </c>
      <c r="D55" s="27">
        <v>0</v>
      </c>
      <c r="E55" s="27">
        <v>1524.7</v>
      </c>
      <c r="F55" s="27">
        <v>1498.94</v>
      </c>
      <c r="G55" s="27">
        <v>-40</v>
      </c>
      <c r="H55" s="27">
        <v>0</v>
      </c>
      <c r="I55" s="27">
        <v>0</v>
      </c>
      <c r="J55" s="27">
        <v>100.02</v>
      </c>
      <c r="K55" s="34">
        <v>2.3277999999999999</v>
      </c>
      <c r="L55" s="34">
        <v>2.4232</v>
      </c>
      <c r="M55" s="26">
        <f t="shared" si="2"/>
        <v>0.76196281621456874</v>
      </c>
      <c r="N55" s="27"/>
      <c r="O55" s="27">
        <f t="shared" si="3"/>
        <v>8.3228056707743256</v>
      </c>
    </row>
    <row r="56" spans="1:15" x14ac:dyDescent="0.25">
      <c r="A56" s="27">
        <v>1500</v>
      </c>
      <c r="B56" s="27">
        <v>1472.28</v>
      </c>
      <c r="C56" s="27">
        <v>-141.47999999999999</v>
      </c>
      <c r="D56" s="27">
        <v>0</v>
      </c>
      <c r="E56" s="27">
        <v>1558.19</v>
      </c>
      <c r="F56" s="27">
        <v>1527.24</v>
      </c>
      <c r="G56" s="27">
        <v>-57.91</v>
      </c>
      <c r="H56" s="27">
        <v>0</v>
      </c>
      <c r="I56" s="27">
        <v>0</v>
      </c>
      <c r="J56" s="27">
        <v>100.02</v>
      </c>
      <c r="K56" s="34">
        <v>2.3491</v>
      </c>
      <c r="L56" s="34">
        <v>2.4514</v>
      </c>
      <c r="M56" s="26">
        <f t="shared" si="2"/>
        <v>0.76196281621456874</v>
      </c>
      <c r="N56" s="27"/>
      <c r="O56" s="27">
        <f t="shared" si="3"/>
        <v>8.2386115012480943</v>
      </c>
    </row>
    <row r="57" spans="1:15" x14ac:dyDescent="0.25">
      <c r="A57" s="27">
        <v>1530</v>
      </c>
      <c r="B57" s="27">
        <v>1497.05</v>
      </c>
      <c r="C57" s="27">
        <v>-158.38999999999999</v>
      </c>
      <c r="D57" s="27">
        <v>0</v>
      </c>
      <c r="E57" s="27">
        <v>1591.67</v>
      </c>
      <c r="F57" s="27">
        <v>1554.89</v>
      </c>
      <c r="G57" s="27">
        <v>-76.8</v>
      </c>
      <c r="H57" s="27">
        <v>0</v>
      </c>
      <c r="I57" s="27">
        <v>0</v>
      </c>
      <c r="J57" s="27">
        <v>100.02</v>
      </c>
      <c r="K57" s="34">
        <v>2.3694999999999999</v>
      </c>
      <c r="L57" s="34">
        <v>2.4790000000000001</v>
      </c>
      <c r="M57" s="26">
        <f t="shared" si="2"/>
        <v>0.76196281621456874</v>
      </c>
      <c r="N57" s="27"/>
      <c r="O57" s="27">
        <f t="shared" si="3"/>
        <v>8.1585324323664921</v>
      </c>
    </row>
    <row r="58" spans="1:15" x14ac:dyDescent="0.25">
      <c r="A58" s="27">
        <v>1560</v>
      </c>
      <c r="B58" s="27">
        <v>1521.22</v>
      </c>
      <c r="C58" s="27">
        <v>-176.17</v>
      </c>
      <c r="D58" s="27">
        <v>0</v>
      </c>
      <c r="E58" s="27">
        <v>1625.16</v>
      </c>
      <c r="F58" s="27">
        <v>1581.87</v>
      </c>
      <c r="G58" s="27">
        <v>-96.63</v>
      </c>
      <c r="H58" s="27">
        <v>0</v>
      </c>
      <c r="I58" s="27">
        <v>0</v>
      </c>
      <c r="J58" s="27">
        <v>100.02</v>
      </c>
      <c r="K58" s="34">
        <v>2.3893</v>
      </c>
      <c r="L58" s="34">
        <v>2.5059999999999998</v>
      </c>
      <c r="M58" s="26">
        <f t="shared" si="2"/>
        <v>0.76196281621456874</v>
      </c>
      <c r="N58" s="27"/>
      <c r="O58" s="27">
        <f t="shared" si="3"/>
        <v>8.0819056858976595</v>
      </c>
    </row>
    <row r="59" spans="1:15" x14ac:dyDescent="0.25">
      <c r="A59" s="27">
        <v>1590</v>
      </c>
      <c r="B59" s="27">
        <v>1544.75</v>
      </c>
      <c r="C59" s="27">
        <v>-194.77</v>
      </c>
      <c r="D59" s="27">
        <v>0</v>
      </c>
      <c r="E59" s="27">
        <v>1658.65</v>
      </c>
      <c r="F59" s="27">
        <v>1608.14</v>
      </c>
      <c r="G59" s="27">
        <v>-117.4</v>
      </c>
      <c r="H59" s="27">
        <v>0</v>
      </c>
      <c r="I59" s="27">
        <v>0</v>
      </c>
      <c r="J59" s="27">
        <v>100.02</v>
      </c>
      <c r="K59" s="34">
        <v>2.4083999999999999</v>
      </c>
      <c r="L59" s="34">
        <v>2.5326</v>
      </c>
      <c r="M59" s="26">
        <f t="shared" si="2"/>
        <v>0.76196281621456874</v>
      </c>
      <c r="N59" s="27"/>
      <c r="O59" s="27">
        <f t="shared" si="3"/>
        <v>8.0084120504857879</v>
      </c>
    </row>
    <row r="60" spans="1:15" x14ac:dyDescent="0.25">
      <c r="A60" s="27">
        <v>1620</v>
      </c>
      <c r="B60" s="27">
        <v>1567.62</v>
      </c>
      <c r="C60" s="27">
        <v>-214.19</v>
      </c>
      <c r="D60" s="27">
        <v>0</v>
      </c>
      <c r="E60" s="27">
        <v>1692.15</v>
      </c>
      <c r="F60" s="27">
        <v>1633.67</v>
      </c>
      <c r="G60" s="27">
        <v>-139.08000000000001</v>
      </c>
      <c r="H60" s="27">
        <v>0</v>
      </c>
      <c r="I60" s="27">
        <v>0</v>
      </c>
      <c r="J60" s="27">
        <v>100.02</v>
      </c>
      <c r="K60" s="34">
        <v>2.427</v>
      </c>
      <c r="L60" s="34">
        <v>2.5589</v>
      </c>
      <c r="M60" s="26">
        <f t="shared" si="2"/>
        <v>0.76196281621456874</v>
      </c>
      <c r="N60" s="27"/>
      <c r="O60" s="27">
        <f t="shared" si="3"/>
        <v>7.9374561594811226</v>
      </c>
    </row>
    <row r="61" spans="1:15" x14ac:dyDescent="0.25">
      <c r="A61" s="27">
        <v>1650</v>
      </c>
      <c r="B61" s="27">
        <v>1589.79</v>
      </c>
      <c r="C61" s="27">
        <v>-234.39</v>
      </c>
      <c r="D61" s="27">
        <v>0</v>
      </c>
      <c r="E61" s="27">
        <v>1725.65</v>
      </c>
      <c r="F61" s="27">
        <v>1658.43</v>
      </c>
      <c r="G61" s="27">
        <v>-161.63</v>
      </c>
      <c r="H61" s="27">
        <v>0</v>
      </c>
      <c r="I61" s="27">
        <v>0</v>
      </c>
      <c r="J61" s="27">
        <v>100.02</v>
      </c>
      <c r="K61" s="34">
        <v>2.4451999999999998</v>
      </c>
      <c r="L61" s="34">
        <v>2.5851000000000002</v>
      </c>
      <c r="M61" s="26">
        <f t="shared" si="2"/>
        <v>0.76196281621456874</v>
      </c>
      <c r="N61" s="27"/>
      <c r="O61" s="27">
        <f t="shared" si="3"/>
        <v>7.8684747801276798</v>
      </c>
    </row>
    <row r="62" spans="1:15" x14ac:dyDescent="0.25">
      <c r="A62" s="27">
        <v>1680</v>
      </c>
      <c r="B62" s="27">
        <v>1611.25</v>
      </c>
      <c r="C62" s="27">
        <v>-255.35</v>
      </c>
      <c r="D62" s="27">
        <v>0</v>
      </c>
      <c r="E62" s="27">
        <v>1759.13</v>
      </c>
      <c r="F62" s="27">
        <v>1682.39</v>
      </c>
      <c r="G62" s="27">
        <v>-185.03</v>
      </c>
      <c r="H62" s="27">
        <v>0</v>
      </c>
      <c r="I62" s="27">
        <v>0</v>
      </c>
      <c r="J62" s="27">
        <v>100.02</v>
      </c>
      <c r="K62" s="34">
        <v>2.4636</v>
      </c>
      <c r="L62" s="34">
        <v>2.6114999999999999</v>
      </c>
      <c r="M62" s="26">
        <f t="shared" si="2"/>
        <v>0.76196281621456874</v>
      </c>
      <c r="N62" s="27"/>
      <c r="O62" s="27">
        <f t="shared" si="3"/>
        <v>7.8000542100841006</v>
      </c>
    </row>
    <row r="63" spans="1:15" x14ac:dyDescent="0.25">
      <c r="A63" s="27">
        <v>1710</v>
      </c>
      <c r="B63" s="27">
        <v>1631.97</v>
      </c>
      <c r="C63" s="27">
        <v>-277.05</v>
      </c>
      <c r="D63" s="27">
        <v>0</v>
      </c>
      <c r="E63" s="27">
        <v>1792.62</v>
      </c>
      <c r="F63" s="27">
        <v>1705.51</v>
      </c>
      <c r="G63" s="27">
        <v>-209.26</v>
      </c>
      <c r="H63" s="27">
        <v>0</v>
      </c>
      <c r="I63" s="27">
        <v>0</v>
      </c>
      <c r="J63" s="27">
        <v>100.02</v>
      </c>
      <c r="K63" s="34">
        <v>2.4820000000000002</v>
      </c>
      <c r="L63" s="34">
        <v>2.6379999999999999</v>
      </c>
      <c r="M63" s="26">
        <f t="shared" si="2"/>
        <v>0.76196281621456874</v>
      </c>
      <c r="N63" s="27"/>
      <c r="O63" s="27">
        <f t="shared" si="3"/>
        <v>7.732636397710313</v>
      </c>
    </row>
    <row r="64" spans="1:15" x14ac:dyDescent="0.25">
      <c r="A64" s="27">
        <v>1740</v>
      </c>
      <c r="B64" s="27">
        <v>1651.91</v>
      </c>
      <c r="C64" s="27">
        <v>-299.45999999999998</v>
      </c>
      <c r="D64" s="27">
        <v>0</v>
      </c>
      <c r="E64" s="27">
        <v>1826.11</v>
      </c>
      <c r="F64" s="27">
        <v>1727.77</v>
      </c>
      <c r="G64" s="27">
        <v>-234.27</v>
      </c>
      <c r="H64" s="27">
        <v>0</v>
      </c>
      <c r="I64" s="27">
        <v>0</v>
      </c>
      <c r="J64" s="27">
        <v>100.02</v>
      </c>
      <c r="K64" s="34">
        <v>2.5005000000000002</v>
      </c>
      <c r="L64" s="34">
        <v>2.665</v>
      </c>
      <c r="M64" s="26">
        <f t="shared" si="2"/>
        <v>0.76196281621456874</v>
      </c>
      <c r="N64" s="27"/>
      <c r="O64" s="27">
        <f t="shared" si="3"/>
        <v>7.6654585647000273</v>
      </c>
    </row>
    <row r="65" spans="1:15" x14ac:dyDescent="0.25">
      <c r="A65" s="27">
        <v>1770</v>
      </c>
      <c r="B65" s="27">
        <v>1671.06</v>
      </c>
      <c r="C65" s="27">
        <v>-322.55</v>
      </c>
      <c r="D65" s="27">
        <v>0</v>
      </c>
      <c r="E65" s="27">
        <v>1859.62</v>
      </c>
      <c r="F65" s="27">
        <v>1749.16</v>
      </c>
      <c r="G65" s="27">
        <v>-260.06</v>
      </c>
      <c r="H65" s="27">
        <v>0</v>
      </c>
      <c r="I65" s="27">
        <v>0</v>
      </c>
      <c r="J65" s="27">
        <v>100.02</v>
      </c>
      <c r="K65" s="34">
        <v>2.5192000000000001</v>
      </c>
      <c r="L65" s="34">
        <v>2.6920999999999999</v>
      </c>
      <c r="M65" s="26">
        <f t="shared" si="2"/>
        <v>0.76196281621456874</v>
      </c>
      <c r="N65" s="27"/>
      <c r="O65" s="27">
        <f t="shared" si="3"/>
        <v>7.5989891438573478</v>
      </c>
    </row>
    <row r="66" spans="1:15" x14ac:dyDescent="0.25">
      <c r="A66" s="27">
        <v>1800</v>
      </c>
      <c r="B66" s="27">
        <v>1689.39</v>
      </c>
      <c r="C66" s="27">
        <v>-346.29</v>
      </c>
      <c r="D66" s="27">
        <v>0</v>
      </c>
      <c r="E66" s="27">
        <v>1893.11</v>
      </c>
      <c r="F66" s="27">
        <v>1769.62</v>
      </c>
      <c r="G66" s="27">
        <v>-286.57</v>
      </c>
      <c r="H66" s="27">
        <v>0</v>
      </c>
      <c r="I66" s="27">
        <v>0</v>
      </c>
      <c r="J66" s="27">
        <v>100.02</v>
      </c>
      <c r="K66" s="34">
        <v>2.5386000000000002</v>
      </c>
      <c r="L66" s="34">
        <v>2.7202999999999999</v>
      </c>
      <c r="M66" s="26">
        <f t="shared" si="2"/>
        <v>0.76196281621456874</v>
      </c>
      <c r="N66" s="27"/>
      <c r="O66" s="27">
        <f t="shared" si="3"/>
        <v>7.5310902402275604</v>
      </c>
    </row>
    <row r="67" spans="1:15" x14ac:dyDescent="0.25">
      <c r="A67" s="27">
        <v>1830</v>
      </c>
      <c r="B67" s="27">
        <v>1706.89</v>
      </c>
      <c r="C67" s="27">
        <v>-370.66</v>
      </c>
      <c r="D67" s="27">
        <v>0</v>
      </c>
      <c r="E67" s="27">
        <v>1926.59</v>
      </c>
      <c r="F67" s="27">
        <v>1789.15</v>
      </c>
      <c r="G67" s="27">
        <v>-313.77999999999997</v>
      </c>
      <c r="H67" s="27">
        <v>0</v>
      </c>
      <c r="I67" s="27">
        <v>0</v>
      </c>
      <c r="J67" s="27">
        <v>100.01</v>
      </c>
      <c r="K67" s="34">
        <v>2.5587</v>
      </c>
      <c r="L67" s="34">
        <v>2.7492000000000001</v>
      </c>
      <c r="M67" s="26">
        <f t="shared" si="2"/>
        <v>0.76196281621456874</v>
      </c>
      <c r="N67" s="27"/>
      <c r="O67" s="27">
        <f t="shared" si="3"/>
        <v>7.4616837791194772</v>
      </c>
    </row>
    <row r="68" spans="1:15" x14ac:dyDescent="0.25">
      <c r="A68" s="27">
        <v>1860</v>
      </c>
      <c r="B68" s="27">
        <v>1723.52</v>
      </c>
      <c r="C68" s="27">
        <v>-395.63</v>
      </c>
      <c r="D68" s="27">
        <v>0</v>
      </c>
      <c r="E68" s="27">
        <v>1960.08</v>
      </c>
      <c r="F68" s="27">
        <v>1807.71</v>
      </c>
      <c r="G68" s="27">
        <v>-341.64</v>
      </c>
      <c r="H68" s="27">
        <v>0</v>
      </c>
      <c r="I68" s="27">
        <v>0</v>
      </c>
      <c r="J68" s="27">
        <v>100.01</v>
      </c>
      <c r="K68" s="34">
        <v>2.5794000000000001</v>
      </c>
      <c r="L68" s="34">
        <v>2.7789000000000001</v>
      </c>
      <c r="M68" s="26">
        <f t="shared" si="2"/>
        <v>0.76196281621456874</v>
      </c>
      <c r="N68" s="27"/>
      <c r="O68" s="27">
        <f t="shared" si="3"/>
        <v>7.3923487641197152</v>
      </c>
    </row>
    <row r="69" spans="1:15" x14ac:dyDescent="0.25">
      <c r="A69" s="27">
        <v>1890</v>
      </c>
      <c r="B69" s="27">
        <v>1739.27</v>
      </c>
      <c r="C69" s="27">
        <v>-421.16</v>
      </c>
      <c r="D69" s="27">
        <v>0</v>
      </c>
      <c r="E69" s="27">
        <v>1993.57</v>
      </c>
      <c r="F69" s="27">
        <v>1825.29</v>
      </c>
      <c r="G69" s="27">
        <v>-370.14</v>
      </c>
      <c r="H69" s="27">
        <v>0</v>
      </c>
      <c r="I69" s="27">
        <v>0</v>
      </c>
      <c r="J69" s="27">
        <v>100.01</v>
      </c>
      <c r="K69" s="34">
        <v>2.601</v>
      </c>
      <c r="L69" s="34">
        <v>2.8094000000000001</v>
      </c>
      <c r="M69" s="26">
        <f t="shared" ref="M69:M104" si="4">((ref_diam+offset_diam)/2)/(12*3.281)</f>
        <v>0.76196281621456874</v>
      </c>
      <c r="N69" s="27"/>
      <c r="O69" s="27">
        <f t="shared" ref="O69:O103" si="5">(J69-M69-surface_margin)/(scaling_factor*(SQRT(K69^2+L69^2+sigma_pa^2)))</f>
        <v>7.3220126715260685</v>
      </c>
    </row>
    <row r="70" spans="1:15" x14ac:dyDescent="0.25">
      <c r="A70" s="27">
        <v>1920</v>
      </c>
      <c r="B70" s="27">
        <v>1754.12</v>
      </c>
      <c r="C70" s="27">
        <v>-447.23</v>
      </c>
      <c r="D70" s="27">
        <v>0</v>
      </c>
      <c r="E70" s="27">
        <v>2027.07</v>
      </c>
      <c r="F70" s="27">
        <v>1841.87</v>
      </c>
      <c r="G70" s="27">
        <v>-399.25</v>
      </c>
      <c r="H70" s="27">
        <v>0</v>
      </c>
      <c r="I70" s="27">
        <v>0</v>
      </c>
      <c r="J70" s="27">
        <v>100.01</v>
      </c>
      <c r="K70" s="34">
        <v>2.6234000000000002</v>
      </c>
      <c r="L70" s="34">
        <v>2.8408000000000002</v>
      </c>
      <c r="M70" s="26">
        <f t="shared" si="4"/>
        <v>0.76196281621456874</v>
      </c>
      <c r="N70" s="27"/>
      <c r="O70" s="27">
        <f t="shared" si="5"/>
        <v>7.2507588052237066</v>
      </c>
    </row>
    <row r="71" spans="1:15" x14ac:dyDescent="0.25">
      <c r="A71" s="27">
        <v>1950</v>
      </c>
      <c r="B71" s="27">
        <v>1768.05</v>
      </c>
      <c r="C71" s="27">
        <v>-473.79</v>
      </c>
      <c r="D71" s="27">
        <v>0</v>
      </c>
      <c r="E71" s="27">
        <v>2060.56</v>
      </c>
      <c r="F71" s="27">
        <v>1857.42</v>
      </c>
      <c r="G71" s="27">
        <v>-428.92</v>
      </c>
      <c r="H71" s="27">
        <v>0</v>
      </c>
      <c r="I71" s="27">
        <v>0</v>
      </c>
      <c r="J71" s="27">
        <v>100.01</v>
      </c>
      <c r="K71" s="34">
        <v>2.6467999999999998</v>
      </c>
      <c r="L71" s="34">
        <v>2.8732000000000002</v>
      </c>
      <c r="M71" s="26">
        <f t="shared" si="4"/>
        <v>0.76196281621456874</v>
      </c>
      <c r="N71" s="27"/>
      <c r="O71" s="27">
        <f t="shared" si="5"/>
        <v>7.1783006092696979</v>
      </c>
    </row>
    <row r="72" spans="1:15" x14ac:dyDescent="0.25">
      <c r="A72" s="27">
        <v>1980</v>
      </c>
      <c r="B72" s="27">
        <v>1781.04</v>
      </c>
      <c r="C72" s="27">
        <v>-500.83</v>
      </c>
      <c r="D72" s="27">
        <v>0</v>
      </c>
      <c r="E72" s="27">
        <v>2094.0500000000002</v>
      </c>
      <c r="F72" s="27">
        <v>1871.92</v>
      </c>
      <c r="G72" s="27">
        <v>-459.1</v>
      </c>
      <c r="H72" s="27">
        <v>0</v>
      </c>
      <c r="I72" s="27">
        <v>0</v>
      </c>
      <c r="J72" s="27">
        <v>100.01</v>
      </c>
      <c r="K72" s="34">
        <v>2.6714000000000002</v>
      </c>
      <c r="L72" s="34">
        <v>2.9066999999999998</v>
      </c>
      <c r="M72" s="26">
        <f t="shared" si="4"/>
        <v>0.76196281621456874</v>
      </c>
      <c r="N72" s="27"/>
      <c r="O72" s="27">
        <f t="shared" si="5"/>
        <v>7.1043807145635522</v>
      </c>
    </row>
    <row r="73" spans="1:15" x14ac:dyDescent="0.25">
      <c r="A73" s="27">
        <v>2010</v>
      </c>
      <c r="B73" s="27">
        <v>1793.09</v>
      </c>
      <c r="C73" s="27">
        <v>-528.30999999999995</v>
      </c>
      <c r="D73" s="27">
        <v>0</v>
      </c>
      <c r="E73" s="27">
        <v>2127.54</v>
      </c>
      <c r="F73" s="27">
        <v>1885.37</v>
      </c>
      <c r="G73" s="27">
        <v>-489.77</v>
      </c>
      <c r="H73" s="27">
        <v>0</v>
      </c>
      <c r="I73" s="27">
        <v>0</v>
      </c>
      <c r="J73" s="27">
        <v>100</v>
      </c>
      <c r="K73" s="34">
        <v>2.6970000000000001</v>
      </c>
      <c r="L73" s="34">
        <v>2.9413</v>
      </c>
      <c r="M73" s="26">
        <f t="shared" si="4"/>
        <v>0.76196281621456874</v>
      </c>
      <c r="N73" s="27"/>
      <c r="O73" s="27">
        <f t="shared" si="5"/>
        <v>7.0286572722172069</v>
      </c>
    </row>
    <row r="74" spans="1:15" x14ac:dyDescent="0.25">
      <c r="A74" s="27">
        <v>2040</v>
      </c>
      <c r="B74" s="27">
        <v>1804.16</v>
      </c>
      <c r="C74" s="27">
        <v>-556.19000000000005</v>
      </c>
      <c r="D74" s="27">
        <v>0</v>
      </c>
      <c r="E74" s="27">
        <v>2161.0300000000002</v>
      </c>
      <c r="F74" s="27">
        <v>1897.73</v>
      </c>
      <c r="G74" s="27">
        <v>-520.89</v>
      </c>
      <c r="H74" s="27">
        <v>0</v>
      </c>
      <c r="I74" s="27">
        <v>0</v>
      </c>
      <c r="J74" s="27">
        <v>100</v>
      </c>
      <c r="K74" s="34">
        <v>2.7239</v>
      </c>
      <c r="L74" s="34">
        <v>2.9769000000000001</v>
      </c>
      <c r="M74" s="26">
        <f t="shared" si="4"/>
        <v>0.76196281621456874</v>
      </c>
      <c r="N74" s="27"/>
      <c r="O74" s="27">
        <f t="shared" si="5"/>
        <v>6.9524562350340577</v>
      </c>
    </row>
    <row r="75" spans="1:15" x14ac:dyDescent="0.25">
      <c r="A75" s="27">
        <v>2070</v>
      </c>
      <c r="B75" s="27">
        <v>1814.26</v>
      </c>
      <c r="C75" s="27">
        <v>-584.42999999999995</v>
      </c>
      <c r="D75" s="27">
        <v>0</v>
      </c>
      <c r="E75" s="27">
        <v>2194.52</v>
      </c>
      <c r="F75" s="27">
        <v>1909</v>
      </c>
      <c r="G75" s="27">
        <v>-552.41999999999996</v>
      </c>
      <c r="H75" s="27">
        <v>0</v>
      </c>
      <c r="I75" s="27">
        <v>0</v>
      </c>
      <c r="J75" s="27">
        <v>100</v>
      </c>
      <c r="K75" s="34">
        <v>2.7517</v>
      </c>
      <c r="L75" s="34">
        <v>3.0135999999999998</v>
      </c>
      <c r="M75" s="26">
        <f t="shared" si="4"/>
        <v>0.76196281621456874</v>
      </c>
      <c r="N75" s="27"/>
      <c r="O75" s="27">
        <f t="shared" si="5"/>
        <v>6.8755137674900304</v>
      </c>
    </row>
    <row r="76" spans="1:15" x14ac:dyDescent="0.25">
      <c r="A76" s="27">
        <v>2100</v>
      </c>
      <c r="B76" s="27">
        <v>1823.37</v>
      </c>
      <c r="C76" s="27">
        <v>-613.02</v>
      </c>
      <c r="D76" s="27">
        <v>0</v>
      </c>
      <c r="E76" s="27">
        <v>2228.02</v>
      </c>
      <c r="F76" s="27">
        <v>1919.17</v>
      </c>
      <c r="G76" s="27">
        <v>-584.34</v>
      </c>
      <c r="H76" s="27">
        <v>0</v>
      </c>
      <c r="I76" s="27">
        <v>0</v>
      </c>
      <c r="J76" s="27">
        <v>100</v>
      </c>
      <c r="K76" s="34">
        <v>2.7805</v>
      </c>
      <c r="L76" s="34">
        <v>3.0510000000000002</v>
      </c>
      <c r="M76" s="26">
        <f t="shared" si="4"/>
        <v>0.76196281621456874</v>
      </c>
      <c r="N76" s="27"/>
      <c r="O76" s="27">
        <f t="shared" si="5"/>
        <v>6.7983026774035329</v>
      </c>
    </row>
    <row r="77" spans="1:15" x14ac:dyDescent="0.25">
      <c r="A77" s="27">
        <v>2130</v>
      </c>
      <c r="B77" s="27">
        <v>1831.47</v>
      </c>
      <c r="C77" s="27">
        <v>-641.9</v>
      </c>
      <c r="D77" s="27">
        <v>0</v>
      </c>
      <c r="E77" s="27">
        <v>2261.5100000000002</v>
      </c>
      <c r="F77" s="27">
        <v>1928.21</v>
      </c>
      <c r="G77" s="27">
        <v>-616.59</v>
      </c>
      <c r="H77" s="27">
        <v>0</v>
      </c>
      <c r="I77" s="27">
        <v>0</v>
      </c>
      <c r="J77" s="27">
        <v>100</v>
      </c>
      <c r="K77" s="34">
        <v>2.8107000000000002</v>
      </c>
      <c r="L77" s="34">
        <v>3.0895999999999999</v>
      </c>
      <c r="M77" s="26">
        <f t="shared" si="4"/>
        <v>0.76196281621456874</v>
      </c>
      <c r="N77" s="27"/>
      <c r="O77" s="27">
        <f t="shared" si="5"/>
        <v>6.7198848427567217</v>
      </c>
    </row>
    <row r="78" spans="1:15" x14ac:dyDescent="0.25">
      <c r="A78" s="27">
        <v>2160</v>
      </c>
      <c r="B78" s="27">
        <v>1838.56</v>
      </c>
      <c r="C78" s="27">
        <v>-671.05</v>
      </c>
      <c r="D78" s="27">
        <v>0</v>
      </c>
      <c r="E78" s="27">
        <v>2295</v>
      </c>
      <c r="F78" s="27">
        <v>1936.12</v>
      </c>
      <c r="G78" s="27">
        <v>-649.12</v>
      </c>
      <c r="H78" s="27">
        <v>0</v>
      </c>
      <c r="I78" s="27">
        <v>0</v>
      </c>
      <c r="J78" s="27">
        <v>99.99</v>
      </c>
      <c r="K78" s="34">
        <v>2.8418999999999999</v>
      </c>
      <c r="L78" s="34">
        <v>3.129</v>
      </c>
      <c r="M78" s="26">
        <f t="shared" si="4"/>
        <v>0.76196281621456874</v>
      </c>
      <c r="N78" s="27"/>
      <c r="O78" s="27">
        <f t="shared" si="5"/>
        <v>6.6406068196555825</v>
      </c>
    </row>
    <row r="79" spans="1:15" x14ac:dyDescent="0.25">
      <c r="A79" s="27">
        <v>2190</v>
      </c>
      <c r="B79" s="27">
        <v>1844.63</v>
      </c>
      <c r="C79" s="27">
        <v>-700.43</v>
      </c>
      <c r="D79" s="27">
        <v>0</v>
      </c>
      <c r="E79" s="27">
        <v>2328.48</v>
      </c>
      <c r="F79" s="27">
        <v>1942.89</v>
      </c>
      <c r="G79" s="27">
        <v>-681.92</v>
      </c>
      <c r="H79" s="27">
        <v>0</v>
      </c>
      <c r="I79" s="27">
        <v>0</v>
      </c>
      <c r="J79" s="27">
        <v>99.99</v>
      </c>
      <c r="K79" s="34">
        <v>2.8740999999999999</v>
      </c>
      <c r="L79" s="34">
        <v>3.1692</v>
      </c>
      <c r="M79" s="26">
        <f t="shared" si="4"/>
        <v>0.76196281621456874</v>
      </c>
      <c r="N79" s="27"/>
      <c r="O79" s="27">
        <f t="shared" si="5"/>
        <v>6.561895372165818</v>
      </c>
    </row>
    <row r="80" spans="1:15" x14ac:dyDescent="0.25">
      <c r="A80" s="27">
        <v>2220</v>
      </c>
      <c r="B80" s="27">
        <v>1849.66</v>
      </c>
      <c r="C80" s="27">
        <v>-730</v>
      </c>
      <c r="D80" s="27">
        <v>0</v>
      </c>
      <c r="E80" s="27">
        <v>2361.9699999999998</v>
      </c>
      <c r="F80" s="27">
        <v>1948.51</v>
      </c>
      <c r="G80" s="27">
        <v>-714.93</v>
      </c>
      <c r="H80" s="27">
        <v>0</v>
      </c>
      <c r="I80" s="27">
        <v>0</v>
      </c>
      <c r="J80" s="27">
        <v>99.99</v>
      </c>
      <c r="K80" s="34">
        <v>2.9073000000000002</v>
      </c>
      <c r="L80" s="34">
        <v>3.21</v>
      </c>
      <c r="M80" s="26">
        <f t="shared" si="4"/>
        <v>0.76196281621456874</v>
      </c>
      <c r="N80" s="27"/>
      <c r="O80" s="27">
        <f t="shared" si="5"/>
        <v>6.4833631719562623</v>
      </c>
    </row>
    <row r="81" spans="1:15" x14ac:dyDescent="0.25">
      <c r="A81" s="27">
        <v>2250</v>
      </c>
      <c r="B81" s="27">
        <v>1853.67</v>
      </c>
      <c r="C81" s="27">
        <v>-759.73</v>
      </c>
      <c r="D81" s="27">
        <v>0</v>
      </c>
      <c r="E81" s="27">
        <v>2395.46</v>
      </c>
      <c r="F81" s="27">
        <v>1952.98</v>
      </c>
      <c r="G81" s="27">
        <v>-748.11</v>
      </c>
      <c r="H81" s="27">
        <v>0</v>
      </c>
      <c r="I81" s="27">
        <v>0</v>
      </c>
      <c r="J81" s="27">
        <v>99.99</v>
      </c>
      <c r="K81" s="34">
        <v>2.9413999999999998</v>
      </c>
      <c r="L81" s="34">
        <v>3.2513999999999998</v>
      </c>
      <c r="M81" s="26">
        <f t="shared" si="4"/>
        <v>0.76196281621456874</v>
      </c>
      <c r="N81" s="27"/>
      <c r="O81" s="27">
        <f t="shared" si="5"/>
        <v>6.405161066452763</v>
      </c>
    </row>
    <row r="82" spans="1:15" x14ac:dyDescent="0.25">
      <c r="A82" s="27">
        <v>2280</v>
      </c>
      <c r="B82" s="27">
        <v>1856.72</v>
      </c>
      <c r="C82" s="27">
        <v>-789.57</v>
      </c>
      <c r="D82" s="27">
        <v>0</v>
      </c>
      <c r="E82" s="27">
        <v>2428.23</v>
      </c>
      <c r="F82" s="27">
        <v>1956.32</v>
      </c>
      <c r="G82" s="27">
        <v>-780.71</v>
      </c>
      <c r="H82" s="27">
        <v>0</v>
      </c>
      <c r="I82" s="27">
        <v>0</v>
      </c>
      <c r="J82" s="27">
        <v>100</v>
      </c>
      <c r="K82" s="34">
        <v>2.9895999999999998</v>
      </c>
      <c r="L82" s="34">
        <v>3.3054000000000001</v>
      </c>
      <c r="M82" s="26">
        <f t="shared" si="4"/>
        <v>0.76196281621456874</v>
      </c>
      <c r="N82" s="27"/>
      <c r="O82" s="27">
        <f t="shared" si="5"/>
        <v>6.3030789274554975</v>
      </c>
    </row>
    <row r="83" spans="1:15" x14ac:dyDescent="0.25">
      <c r="A83" s="27">
        <v>2310</v>
      </c>
      <c r="B83" s="27">
        <v>1859.33</v>
      </c>
      <c r="C83" s="27">
        <v>-819.46</v>
      </c>
      <c r="D83" s="27">
        <v>0</v>
      </c>
      <c r="E83" s="27">
        <v>2458.37</v>
      </c>
      <c r="F83" s="27">
        <v>1958.95</v>
      </c>
      <c r="G83" s="27">
        <v>-810.74</v>
      </c>
      <c r="H83" s="27">
        <v>0</v>
      </c>
      <c r="I83" s="27">
        <v>0</v>
      </c>
      <c r="J83" s="27">
        <v>100</v>
      </c>
      <c r="K83" s="34">
        <v>3.0878000000000001</v>
      </c>
      <c r="L83" s="34">
        <v>3.4045999999999998</v>
      </c>
      <c r="M83" s="26">
        <f t="shared" si="4"/>
        <v>0.76196281621456874</v>
      </c>
      <c r="N83" s="27"/>
      <c r="O83" s="27">
        <f t="shared" si="5"/>
        <v>6.114119962553743</v>
      </c>
    </row>
    <row r="84" spans="1:15" x14ac:dyDescent="0.25">
      <c r="A84" s="27">
        <v>2340</v>
      </c>
      <c r="B84" s="27">
        <v>1861.95</v>
      </c>
      <c r="C84" s="27">
        <v>-849.34</v>
      </c>
      <c r="D84" s="27">
        <v>0</v>
      </c>
      <c r="E84" s="27">
        <v>2488.37</v>
      </c>
      <c r="F84" s="27">
        <v>1961.57</v>
      </c>
      <c r="G84" s="27">
        <v>-840.63</v>
      </c>
      <c r="H84" s="27">
        <v>0</v>
      </c>
      <c r="I84" s="27">
        <v>0</v>
      </c>
      <c r="J84" s="27">
        <v>100</v>
      </c>
      <c r="K84" s="34">
        <v>3.1898</v>
      </c>
      <c r="L84" s="34">
        <v>3.5072999999999999</v>
      </c>
      <c r="M84" s="26">
        <f t="shared" si="4"/>
        <v>0.76196281621456874</v>
      </c>
      <c r="N84" s="27"/>
      <c r="O84" s="27">
        <f t="shared" si="5"/>
        <v>5.9297169243799148</v>
      </c>
    </row>
    <row r="85" spans="1:15" x14ac:dyDescent="0.25">
      <c r="A85" s="27">
        <v>2370</v>
      </c>
      <c r="B85" s="27">
        <v>1864.56</v>
      </c>
      <c r="C85" s="27">
        <v>-879.23</v>
      </c>
      <c r="D85" s="27">
        <v>0</v>
      </c>
      <c r="E85" s="27">
        <v>2518.37</v>
      </c>
      <c r="F85" s="27">
        <v>1964.18</v>
      </c>
      <c r="G85" s="27">
        <v>-870.51</v>
      </c>
      <c r="H85" s="27">
        <v>0</v>
      </c>
      <c r="I85" s="27">
        <v>0</v>
      </c>
      <c r="J85" s="27">
        <v>100</v>
      </c>
      <c r="K85" s="34">
        <v>3.2928999999999999</v>
      </c>
      <c r="L85" s="34">
        <v>3.6107999999999998</v>
      </c>
      <c r="M85" s="26">
        <f t="shared" si="4"/>
        <v>0.76196281621456874</v>
      </c>
      <c r="N85" s="27"/>
      <c r="O85" s="27">
        <f t="shared" si="5"/>
        <v>5.7544918945521761</v>
      </c>
    </row>
    <row r="86" spans="1:15" x14ac:dyDescent="0.25">
      <c r="A86" s="27">
        <v>2400</v>
      </c>
      <c r="B86" s="27">
        <v>1867.18</v>
      </c>
      <c r="C86" s="27">
        <v>-909.12</v>
      </c>
      <c r="D86" s="27">
        <v>0</v>
      </c>
      <c r="E86" s="27">
        <v>2548.37</v>
      </c>
      <c r="F86" s="27">
        <v>1966.79</v>
      </c>
      <c r="G86" s="27">
        <v>-900.4</v>
      </c>
      <c r="H86" s="27">
        <v>0</v>
      </c>
      <c r="I86" s="27">
        <v>0</v>
      </c>
      <c r="J86" s="27">
        <v>100</v>
      </c>
      <c r="K86" s="34">
        <v>3.3967999999999998</v>
      </c>
      <c r="L86" s="34">
        <v>3.7151999999999998</v>
      </c>
      <c r="M86" s="26">
        <f t="shared" si="4"/>
        <v>0.76196281621456874</v>
      </c>
      <c r="N86" s="27"/>
      <c r="O86" s="27">
        <f t="shared" si="5"/>
        <v>5.5879427243722981</v>
      </c>
    </row>
    <row r="87" spans="1:15" x14ac:dyDescent="0.25">
      <c r="A87" s="27">
        <v>2430</v>
      </c>
      <c r="B87" s="27">
        <v>1869.79</v>
      </c>
      <c r="C87" s="27">
        <v>-939</v>
      </c>
      <c r="D87" s="27">
        <v>0</v>
      </c>
      <c r="E87" s="27">
        <v>2578.37</v>
      </c>
      <c r="F87" s="27">
        <v>1969.41</v>
      </c>
      <c r="G87" s="27">
        <v>-930.29</v>
      </c>
      <c r="H87" s="27">
        <v>0</v>
      </c>
      <c r="I87" s="27">
        <v>0</v>
      </c>
      <c r="J87" s="27">
        <v>100</v>
      </c>
      <c r="K87" s="34">
        <v>3.5017</v>
      </c>
      <c r="L87" s="34">
        <v>3.8203</v>
      </c>
      <c r="M87" s="26">
        <f t="shared" si="4"/>
        <v>0.76196281621456874</v>
      </c>
      <c r="N87" s="27"/>
      <c r="O87" s="27">
        <f t="shared" si="5"/>
        <v>5.429474059244157</v>
      </c>
    </row>
    <row r="88" spans="1:15" x14ac:dyDescent="0.25">
      <c r="A88" s="27">
        <v>2460</v>
      </c>
      <c r="B88" s="27">
        <v>1872.41</v>
      </c>
      <c r="C88" s="27">
        <v>-968.89</v>
      </c>
      <c r="D88" s="27">
        <v>0</v>
      </c>
      <c r="E88" s="27">
        <v>2608.37</v>
      </c>
      <c r="F88" s="27">
        <v>1972.02</v>
      </c>
      <c r="G88" s="27">
        <v>-960.17</v>
      </c>
      <c r="H88" s="27">
        <v>0</v>
      </c>
      <c r="I88" s="27">
        <v>0</v>
      </c>
      <c r="J88" s="27">
        <v>100</v>
      </c>
      <c r="K88" s="34">
        <v>3.6073</v>
      </c>
      <c r="L88" s="34">
        <v>3.9262000000000001</v>
      </c>
      <c r="M88" s="26">
        <f t="shared" si="4"/>
        <v>0.76196281621456874</v>
      </c>
      <c r="N88" s="27"/>
      <c r="O88" s="27">
        <f t="shared" si="5"/>
        <v>5.2786563815489407</v>
      </c>
    </row>
    <row r="89" spans="1:15" x14ac:dyDescent="0.25">
      <c r="A89" s="27">
        <v>2490</v>
      </c>
      <c r="B89" s="27">
        <v>1875.02</v>
      </c>
      <c r="C89" s="27">
        <v>-998.77</v>
      </c>
      <c r="D89" s="27">
        <v>0</v>
      </c>
      <c r="E89" s="27">
        <v>2638.37</v>
      </c>
      <c r="F89" s="27">
        <v>1974.64</v>
      </c>
      <c r="G89" s="27">
        <v>-990.06</v>
      </c>
      <c r="H89" s="27">
        <v>0</v>
      </c>
      <c r="I89" s="27">
        <v>0</v>
      </c>
      <c r="J89" s="27">
        <v>100</v>
      </c>
      <c r="K89" s="34">
        <v>3.7136</v>
      </c>
      <c r="L89" s="34">
        <v>4.0326000000000004</v>
      </c>
      <c r="M89" s="26">
        <f t="shared" si="4"/>
        <v>0.76196281621456874</v>
      </c>
      <c r="N89" s="27"/>
      <c r="O89" s="27">
        <f t="shared" si="5"/>
        <v>5.1351681697483187</v>
      </c>
    </row>
    <row r="90" spans="1:15" x14ac:dyDescent="0.25">
      <c r="A90" s="27">
        <v>2520</v>
      </c>
      <c r="B90" s="27">
        <v>1877.64</v>
      </c>
      <c r="C90" s="27">
        <v>-1028.6600000000001</v>
      </c>
      <c r="D90" s="27">
        <v>0</v>
      </c>
      <c r="E90" s="27">
        <v>2668.37</v>
      </c>
      <c r="F90" s="27">
        <v>1977.25</v>
      </c>
      <c r="G90" s="27">
        <v>-1019.94</v>
      </c>
      <c r="H90" s="27">
        <v>0</v>
      </c>
      <c r="I90" s="27">
        <v>0</v>
      </c>
      <c r="J90" s="27">
        <v>100</v>
      </c>
      <c r="K90" s="34">
        <v>3.8205</v>
      </c>
      <c r="L90" s="34">
        <v>4.1397000000000004</v>
      </c>
      <c r="M90" s="26">
        <f t="shared" si="4"/>
        <v>0.76196281621456874</v>
      </c>
      <c r="N90" s="27"/>
      <c r="O90" s="27">
        <f t="shared" si="5"/>
        <v>4.9984271090862382</v>
      </c>
    </row>
    <row r="91" spans="1:15" x14ac:dyDescent="0.25">
      <c r="A91" s="27">
        <v>2550</v>
      </c>
      <c r="B91" s="27">
        <v>1880.25</v>
      </c>
      <c r="C91" s="27">
        <v>-1058.55</v>
      </c>
      <c r="D91" s="27">
        <v>0</v>
      </c>
      <c r="E91" s="27">
        <v>2698.37</v>
      </c>
      <c r="F91" s="27">
        <v>1979.87</v>
      </c>
      <c r="G91" s="27">
        <v>-1049.83</v>
      </c>
      <c r="H91" s="27">
        <v>0</v>
      </c>
      <c r="I91" s="27">
        <v>0</v>
      </c>
      <c r="J91" s="27">
        <v>100</v>
      </c>
      <c r="K91" s="34">
        <v>3.9281000000000001</v>
      </c>
      <c r="L91" s="34">
        <v>4.2473000000000001</v>
      </c>
      <c r="M91" s="26">
        <f t="shared" si="4"/>
        <v>0.76196281621456874</v>
      </c>
      <c r="N91" s="27"/>
      <c r="O91" s="27">
        <f t="shared" si="5"/>
        <v>4.8680441633747167</v>
      </c>
    </row>
    <row r="92" spans="1:15" x14ac:dyDescent="0.25">
      <c r="A92" s="27">
        <v>2580</v>
      </c>
      <c r="B92" s="27">
        <v>1882.87</v>
      </c>
      <c r="C92" s="27">
        <v>-1088.43</v>
      </c>
      <c r="D92" s="27">
        <v>0</v>
      </c>
      <c r="E92" s="27">
        <v>2728.37</v>
      </c>
      <c r="F92" s="27">
        <v>1982.48</v>
      </c>
      <c r="G92" s="27">
        <v>-1079.72</v>
      </c>
      <c r="H92" s="27">
        <v>0</v>
      </c>
      <c r="I92" s="27">
        <v>0</v>
      </c>
      <c r="J92" s="27">
        <v>100</v>
      </c>
      <c r="K92" s="34">
        <v>4.0362</v>
      </c>
      <c r="L92" s="34">
        <v>4.3554000000000004</v>
      </c>
      <c r="M92" s="26">
        <f t="shared" si="4"/>
        <v>0.76196281621456874</v>
      </c>
      <c r="N92" s="27"/>
      <c r="O92" s="27">
        <f t="shared" si="5"/>
        <v>4.743701399858625</v>
      </c>
    </row>
    <row r="93" spans="1:15" x14ac:dyDescent="0.25">
      <c r="A93" s="27">
        <v>2610</v>
      </c>
      <c r="B93" s="27">
        <v>1885.48</v>
      </c>
      <c r="C93" s="27">
        <v>-1118.32</v>
      </c>
      <c r="D93" s="27">
        <v>0</v>
      </c>
      <c r="E93" s="27">
        <v>2758.37</v>
      </c>
      <c r="F93" s="27">
        <v>1985.1</v>
      </c>
      <c r="G93" s="27">
        <v>-1109.5999999999999</v>
      </c>
      <c r="H93" s="27">
        <v>0</v>
      </c>
      <c r="I93" s="27">
        <v>0</v>
      </c>
      <c r="J93" s="27">
        <v>100</v>
      </c>
      <c r="K93" s="34">
        <v>4.1448</v>
      </c>
      <c r="L93" s="34">
        <v>4.4638999999999998</v>
      </c>
      <c r="M93" s="26">
        <f t="shared" si="4"/>
        <v>0.76196281621456874</v>
      </c>
      <c r="N93" s="27"/>
      <c r="O93" s="27">
        <f t="shared" si="5"/>
        <v>4.6250496367880549</v>
      </c>
    </row>
    <row r="94" spans="1:15" x14ac:dyDescent="0.25">
      <c r="A94" s="27">
        <v>2640</v>
      </c>
      <c r="B94" s="27">
        <v>1888.09</v>
      </c>
      <c r="C94" s="27">
        <v>-1148.2</v>
      </c>
      <c r="D94" s="27">
        <v>0</v>
      </c>
      <c r="E94" s="27">
        <v>2788.37</v>
      </c>
      <c r="F94" s="27">
        <v>1987.71</v>
      </c>
      <c r="G94" s="27">
        <v>-1139.49</v>
      </c>
      <c r="H94" s="27">
        <v>0</v>
      </c>
      <c r="I94" s="27">
        <v>0</v>
      </c>
      <c r="J94" s="27">
        <v>100</v>
      </c>
      <c r="K94" s="34">
        <v>4.2538999999999998</v>
      </c>
      <c r="L94" s="34">
        <v>4.5728999999999997</v>
      </c>
      <c r="M94" s="26">
        <f t="shared" si="4"/>
        <v>0.76196281621456874</v>
      </c>
      <c r="N94" s="27"/>
      <c r="O94" s="27">
        <f t="shared" si="5"/>
        <v>4.5116588345819917</v>
      </c>
    </row>
    <row r="95" spans="1:15" x14ac:dyDescent="0.25">
      <c r="A95" s="27">
        <v>2670</v>
      </c>
      <c r="B95" s="27">
        <v>1890.71</v>
      </c>
      <c r="C95" s="27">
        <v>-1178.0899999999999</v>
      </c>
      <c r="D95" s="27">
        <v>0</v>
      </c>
      <c r="E95" s="27">
        <v>2818.37</v>
      </c>
      <c r="F95" s="27">
        <v>1990.33</v>
      </c>
      <c r="G95" s="27">
        <v>-1169.3699999999999</v>
      </c>
      <c r="H95" s="27">
        <v>0</v>
      </c>
      <c r="I95" s="27">
        <v>0</v>
      </c>
      <c r="J95" s="27">
        <v>100</v>
      </c>
      <c r="K95" s="34">
        <v>4.3634000000000004</v>
      </c>
      <c r="L95" s="34">
        <v>4.6824000000000003</v>
      </c>
      <c r="M95" s="26">
        <f t="shared" si="4"/>
        <v>0.76196281621456874</v>
      </c>
      <c r="N95" s="27"/>
      <c r="O95" s="27">
        <f t="shared" si="5"/>
        <v>4.4032382121440312</v>
      </c>
    </row>
    <row r="96" spans="1:15" x14ac:dyDescent="0.25">
      <c r="A96" s="27">
        <v>2700</v>
      </c>
      <c r="B96" s="27">
        <v>1893.32</v>
      </c>
      <c r="C96" s="27">
        <v>-1207.97</v>
      </c>
      <c r="D96" s="27">
        <v>0</v>
      </c>
      <c r="E96" s="27">
        <v>2848.37</v>
      </c>
      <c r="F96" s="27">
        <v>1992.94</v>
      </c>
      <c r="G96" s="27">
        <v>-1199.26</v>
      </c>
      <c r="H96" s="27">
        <v>0</v>
      </c>
      <c r="I96" s="27">
        <v>0</v>
      </c>
      <c r="J96" s="27">
        <v>100</v>
      </c>
      <c r="K96" s="34">
        <v>4.4733000000000001</v>
      </c>
      <c r="L96" s="34">
        <v>4.7920999999999996</v>
      </c>
      <c r="M96" s="26">
        <f t="shared" si="4"/>
        <v>0.76196281621456874</v>
      </c>
      <c r="N96" s="27"/>
      <c r="O96" s="27">
        <f t="shared" si="5"/>
        <v>4.2996150761332403</v>
      </c>
    </row>
    <row r="97" spans="1:15" x14ac:dyDescent="0.25">
      <c r="A97" s="27">
        <v>2730</v>
      </c>
      <c r="B97" s="27">
        <v>1895.94</v>
      </c>
      <c r="C97" s="27">
        <v>-1237.8599999999999</v>
      </c>
      <c r="D97" s="27">
        <v>0</v>
      </c>
      <c r="E97" s="27">
        <v>2878.37</v>
      </c>
      <c r="F97" s="27">
        <v>1995.56</v>
      </c>
      <c r="G97" s="27">
        <v>-1229.1400000000001</v>
      </c>
      <c r="H97" s="27">
        <v>0</v>
      </c>
      <c r="I97" s="27">
        <v>0</v>
      </c>
      <c r="J97" s="27">
        <v>100</v>
      </c>
      <c r="K97" s="34">
        <v>4.5834999999999999</v>
      </c>
      <c r="L97" s="34">
        <v>4.9023000000000003</v>
      </c>
      <c r="M97" s="26">
        <f t="shared" si="4"/>
        <v>0.76196281621456874</v>
      </c>
      <c r="N97" s="27"/>
      <c r="O97" s="27">
        <f t="shared" si="5"/>
        <v>4.2003860443809939</v>
      </c>
    </row>
    <row r="98" spans="1:15" x14ac:dyDescent="0.25">
      <c r="A98" s="27">
        <v>2760</v>
      </c>
      <c r="B98" s="27">
        <v>1898.55</v>
      </c>
      <c r="C98" s="27">
        <v>-1267.75</v>
      </c>
      <c r="D98" s="27">
        <v>0</v>
      </c>
      <c r="E98" s="27">
        <v>2908.37</v>
      </c>
      <c r="F98" s="27">
        <v>1998.17</v>
      </c>
      <c r="G98" s="27">
        <v>-1259.03</v>
      </c>
      <c r="H98" s="27">
        <v>0</v>
      </c>
      <c r="I98" s="27">
        <v>0</v>
      </c>
      <c r="J98" s="27">
        <v>100</v>
      </c>
      <c r="K98" s="34">
        <v>4.6940999999999997</v>
      </c>
      <c r="L98" s="34">
        <v>5.0128000000000004</v>
      </c>
      <c r="M98" s="26">
        <f t="shared" si="4"/>
        <v>0.76196281621456874</v>
      </c>
      <c r="N98" s="27"/>
      <c r="O98" s="27">
        <f t="shared" si="5"/>
        <v>4.1053267115222711</v>
      </c>
    </row>
    <row r="99" spans="1:15" x14ac:dyDescent="0.25">
      <c r="A99" s="27">
        <v>2790</v>
      </c>
      <c r="B99" s="27">
        <v>1900.91</v>
      </c>
      <c r="C99" s="27">
        <v>-1297.6500000000001</v>
      </c>
      <c r="D99" s="27">
        <v>0</v>
      </c>
      <c r="E99" s="27">
        <v>2940.35</v>
      </c>
      <c r="F99" s="27">
        <v>2000.66</v>
      </c>
      <c r="G99" s="27">
        <v>-1290.9100000000001</v>
      </c>
      <c r="H99" s="27">
        <v>0</v>
      </c>
      <c r="I99" s="27">
        <v>0</v>
      </c>
      <c r="J99" s="27">
        <v>99.98</v>
      </c>
      <c r="K99" s="34">
        <v>4.7706</v>
      </c>
      <c r="L99" s="34">
        <v>5.0929000000000002</v>
      </c>
      <c r="M99" s="26">
        <f t="shared" si="4"/>
        <v>0.76196281621456874</v>
      </c>
      <c r="N99" s="27"/>
      <c r="O99" s="27">
        <f t="shared" si="5"/>
        <v>4.039686961301622</v>
      </c>
    </row>
    <row r="100" spans="1:15" x14ac:dyDescent="0.25">
      <c r="A100" s="27">
        <v>2820</v>
      </c>
      <c r="B100" s="27">
        <v>1902.48</v>
      </c>
      <c r="C100" s="27">
        <v>-1327.61</v>
      </c>
      <c r="D100" s="27">
        <v>0</v>
      </c>
      <c r="E100" s="27">
        <v>2974.27</v>
      </c>
      <c r="F100" s="27">
        <v>2002.28</v>
      </c>
      <c r="G100" s="27">
        <v>-1324.79</v>
      </c>
      <c r="H100" s="27">
        <v>0</v>
      </c>
      <c r="I100" s="27">
        <v>0</v>
      </c>
      <c r="J100" s="27">
        <v>99.84</v>
      </c>
      <c r="K100" s="34">
        <v>4.8102999999999998</v>
      </c>
      <c r="L100" s="34">
        <v>5.1397000000000004</v>
      </c>
      <c r="M100" s="26">
        <f t="shared" si="4"/>
        <v>0.76196281621456874</v>
      </c>
      <c r="N100" s="27"/>
      <c r="O100" s="27">
        <f t="shared" si="5"/>
        <v>3.9990210117485492</v>
      </c>
    </row>
    <row r="101" spans="1:15" x14ac:dyDescent="0.25">
      <c r="A101" s="27">
        <v>2850</v>
      </c>
      <c r="B101" s="27">
        <v>1903</v>
      </c>
      <c r="C101" s="27">
        <v>-1357.6</v>
      </c>
      <c r="D101" s="27">
        <v>0</v>
      </c>
      <c r="E101" s="27">
        <v>3007.09</v>
      </c>
      <c r="F101" s="27">
        <v>2002.64</v>
      </c>
      <c r="G101" s="27">
        <v>-1357.6</v>
      </c>
      <c r="H101" s="27">
        <v>0</v>
      </c>
      <c r="I101" s="27">
        <v>0</v>
      </c>
      <c r="J101" s="27">
        <v>99.64</v>
      </c>
      <c r="K101" s="34">
        <v>4.8673000000000002</v>
      </c>
      <c r="L101" s="34">
        <v>5.2016</v>
      </c>
      <c r="M101" s="26">
        <f t="shared" si="4"/>
        <v>0.76196281621456874</v>
      </c>
      <c r="N101" s="27"/>
      <c r="O101" s="27">
        <f t="shared" si="5"/>
        <v>3.9440166119941704</v>
      </c>
    </row>
    <row r="102" spans="1:15" x14ac:dyDescent="0.25">
      <c r="A102" s="27">
        <v>2880</v>
      </c>
      <c r="B102" s="27">
        <v>1903</v>
      </c>
      <c r="C102" s="27">
        <v>-1387.6</v>
      </c>
      <c r="D102" s="27">
        <v>0</v>
      </c>
      <c r="E102" s="27">
        <v>3037.09</v>
      </c>
      <c r="F102" s="27">
        <v>2002.64</v>
      </c>
      <c r="G102" s="27">
        <v>-1387.6</v>
      </c>
      <c r="H102" s="27">
        <v>0</v>
      </c>
      <c r="I102" s="27">
        <v>0</v>
      </c>
      <c r="J102" s="27">
        <v>99.64</v>
      </c>
      <c r="K102" s="34">
        <v>4.9786000000000001</v>
      </c>
      <c r="L102" s="34">
        <v>5.3127000000000004</v>
      </c>
      <c r="M102" s="26">
        <f t="shared" si="4"/>
        <v>0.76196281621456874</v>
      </c>
      <c r="N102" s="27"/>
      <c r="O102" s="27">
        <f t="shared" si="5"/>
        <v>3.8592817755896558</v>
      </c>
    </row>
    <row r="103" spans="1:15" x14ac:dyDescent="0.25">
      <c r="A103" s="27">
        <v>2910</v>
      </c>
      <c r="B103" s="27">
        <v>1903</v>
      </c>
      <c r="C103" s="27">
        <v>-1417.6</v>
      </c>
      <c r="D103" s="27">
        <v>0</v>
      </c>
      <c r="E103" s="27">
        <v>3067.09</v>
      </c>
      <c r="F103" s="27">
        <v>2002.64</v>
      </c>
      <c r="G103" s="27">
        <v>-1417.6</v>
      </c>
      <c r="H103" s="27">
        <v>0</v>
      </c>
      <c r="I103" s="27">
        <v>0</v>
      </c>
      <c r="J103" s="27">
        <v>99.64</v>
      </c>
      <c r="K103" s="34">
        <v>5.0902000000000003</v>
      </c>
      <c r="L103" s="34">
        <v>5.4241000000000001</v>
      </c>
      <c r="M103" s="26">
        <f t="shared" si="4"/>
        <v>0.76196281621456874</v>
      </c>
      <c r="N103" s="27"/>
      <c r="O103" s="27">
        <f t="shared" si="5"/>
        <v>3.7778869368302419</v>
      </c>
    </row>
    <row r="104" spans="1:15" x14ac:dyDescent="0.25">
      <c r="A104" s="27">
        <v>2940</v>
      </c>
      <c r="B104" s="27">
        <v>1903</v>
      </c>
      <c r="C104" s="27">
        <v>-1447.6</v>
      </c>
      <c r="D104" s="27">
        <v>0</v>
      </c>
      <c r="E104" s="27">
        <v>3090</v>
      </c>
      <c r="F104" s="27">
        <v>2002.64</v>
      </c>
      <c r="G104" s="27">
        <v>-1440.52</v>
      </c>
      <c r="H104" s="27">
        <v>0</v>
      </c>
      <c r="I104" s="27">
        <v>0</v>
      </c>
      <c r="J104" s="27">
        <v>99.9</v>
      </c>
      <c r="K104" s="34">
        <v>5.3308999999999997</v>
      </c>
      <c r="L104" s="34">
        <v>5.6513999999999998</v>
      </c>
      <c r="M104" s="26">
        <f t="shared" si="4"/>
        <v>0.76196281621456874</v>
      </c>
      <c r="N104" s="27"/>
      <c r="O104" s="27">
        <f t="shared" ref="O104" si="6">(J104-M104-surface_margin)/(scaling_factor*(SQRT(K104^2+L104^2+sigma_pa^2)))</f>
        <v>3.6273990146325188</v>
      </c>
    </row>
  </sheetData>
  <sheetProtection password="DD1B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2"/>
  <sheetViews>
    <sheetView workbookViewId="0">
      <selection activeCell="A17" sqref="A17"/>
    </sheetView>
  </sheetViews>
  <sheetFormatPr defaultRowHeight="15" x14ac:dyDescent="0.25"/>
  <sheetData>
    <row r="1" spans="1:10" x14ac:dyDescent="0.25">
      <c r="A1" t="s">
        <v>0</v>
      </c>
      <c r="B1" t="s">
        <v>72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</row>
    <row r="5" spans="1:10" x14ac:dyDescent="0.25">
      <c r="A5" t="s">
        <v>4</v>
      </c>
      <c r="B5" t="s">
        <v>39</v>
      </c>
    </row>
    <row r="6" spans="1:10" x14ac:dyDescent="0.25">
      <c r="A6" t="s">
        <v>5</v>
      </c>
      <c r="B6">
        <v>0.99960000000000004</v>
      </c>
    </row>
    <row r="7" spans="1:10" x14ac:dyDescent="0.25">
      <c r="A7" t="s">
        <v>6</v>
      </c>
      <c r="B7" t="s">
        <v>40</v>
      </c>
    </row>
    <row r="9" spans="1:10" x14ac:dyDescent="0.25">
      <c r="A9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</row>
    <row r="10" spans="1:10" x14ac:dyDescent="0.25">
      <c r="B10" t="s">
        <v>15</v>
      </c>
      <c r="C10" t="s">
        <v>15</v>
      </c>
      <c r="D10" t="s">
        <v>15</v>
      </c>
      <c r="E10" t="s">
        <v>15</v>
      </c>
    </row>
    <row r="11" spans="1:10" x14ac:dyDescent="0.25">
      <c r="B11">
        <v>0</v>
      </c>
      <c r="C11">
        <v>10</v>
      </c>
      <c r="D11">
        <v>500010</v>
      </c>
      <c r="E11">
        <v>6651566.71</v>
      </c>
      <c r="F11" t="s">
        <v>16</v>
      </c>
      <c r="G11" t="s">
        <v>31</v>
      </c>
    </row>
    <row r="13" spans="1:10" x14ac:dyDescent="0.25">
      <c r="A13" t="s">
        <v>14</v>
      </c>
    </row>
    <row r="14" spans="1:10" x14ac:dyDescent="0.25">
      <c r="A14" t="s">
        <v>14</v>
      </c>
    </row>
    <row r="15" spans="1:10" x14ac:dyDescent="0.25"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24</v>
      </c>
      <c r="I15" t="s">
        <v>25</v>
      </c>
      <c r="J15" t="s">
        <v>26</v>
      </c>
    </row>
    <row r="16" spans="1:10" x14ac:dyDescent="0.25">
      <c r="B16" t="s">
        <v>15</v>
      </c>
      <c r="C16" t="s">
        <v>23</v>
      </c>
      <c r="D16" t="s">
        <v>23</v>
      </c>
      <c r="E16" t="s">
        <v>15</v>
      </c>
      <c r="F16" t="s">
        <v>15</v>
      </c>
      <c r="G16" t="s">
        <v>15</v>
      </c>
    </row>
    <row r="17" spans="2:10" x14ac:dyDescent="0.25">
      <c r="B17" s="24">
        <v>0</v>
      </c>
      <c r="C17" s="27">
        <v>0</v>
      </c>
      <c r="D17" s="27">
        <v>0</v>
      </c>
      <c r="E17" s="27">
        <v>0</v>
      </c>
      <c r="F17" s="27">
        <v>0</v>
      </c>
      <c r="G17" s="27">
        <v>10</v>
      </c>
      <c r="H17" s="34">
        <v>0</v>
      </c>
      <c r="I17" s="34">
        <v>0</v>
      </c>
      <c r="J17" s="34">
        <v>0</v>
      </c>
    </row>
    <row r="18" spans="2:10" s="37" customFormat="1" x14ac:dyDescent="0.25">
      <c r="B18" s="37">
        <v>1</v>
      </c>
      <c r="C18" s="27">
        <v>0</v>
      </c>
      <c r="D18" s="27">
        <v>0</v>
      </c>
      <c r="E18" s="27">
        <v>1</v>
      </c>
      <c r="F18" s="27">
        <v>0</v>
      </c>
      <c r="G18" s="27">
        <v>10</v>
      </c>
      <c r="H18" s="34">
        <v>1.6999999999999999E-3</v>
      </c>
      <c r="I18" s="34">
        <v>1.6999999999999999E-3</v>
      </c>
      <c r="J18" s="34">
        <v>0.35</v>
      </c>
    </row>
    <row r="19" spans="2:10" x14ac:dyDescent="0.25">
      <c r="B19" s="24">
        <v>30</v>
      </c>
      <c r="C19" s="27">
        <v>0</v>
      </c>
      <c r="D19" s="27">
        <v>0</v>
      </c>
      <c r="E19" s="27">
        <v>30</v>
      </c>
      <c r="F19" s="27">
        <v>0</v>
      </c>
      <c r="G19" s="27">
        <v>10</v>
      </c>
      <c r="H19" s="34">
        <v>5.3699999999999998E-2</v>
      </c>
      <c r="I19" s="34">
        <v>5.3699999999999998E-2</v>
      </c>
      <c r="J19" s="34">
        <v>0.35039999999999999</v>
      </c>
    </row>
    <row r="20" spans="2:10" x14ac:dyDescent="0.25">
      <c r="B20" s="24">
        <v>60</v>
      </c>
      <c r="C20" s="27">
        <v>0</v>
      </c>
      <c r="D20" s="27">
        <v>0</v>
      </c>
      <c r="E20" s="27">
        <v>60</v>
      </c>
      <c r="F20" s="27">
        <v>0</v>
      </c>
      <c r="G20" s="27">
        <v>10</v>
      </c>
      <c r="H20" s="34">
        <v>0.1074</v>
      </c>
      <c r="I20" s="34">
        <v>0.1074</v>
      </c>
      <c r="J20" s="34">
        <v>0.35160000000000002</v>
      </c>
    </row>
    <row r="21" spans="2:10" x14ac:dyDescent="0.25">
      <c r="B21" s="24">
        <v>90</v>
      </c>
      <c r="C21" s="27">
        <v>0</v>
      </c>
      <c r="D21" s="27">
        <v>0</v>
      </c>
      <c r="E21" s="27">
        <v>90</v>
      </c>
      <c r="F21" s="27">
        <v>0</v>
      </c>
      <c r="G21" s="27">
        <v>10</v>
      </c>
      <c r="H21" s="34">
        <v>0.16120000000000001</v>
      </c>
      <c r="I21" s="34">
        <v>0.16120000000000001</v>
      </c>
      <c r="J21" s="34">
        <v>0.35360000000000003</v>
      </c>
    </row>
    <row r="22" spans="2:10" x14ac:dyDescent="0.25">
      <c r="B22" s="24">
        <v>120</v>
      </c>
      <c r="C22" s="27">
        <v>0</v>
      </c>
      <c r="D22" s="27">
        <v>0</v>
      </c>
      <c r="E22" s="27">
        <v>120</v>
      </c>
      <c r="F22" s="27">
        <v>0</v>
      </c>
      <c r="G22" s="27">
        <v>10</v>
      </c>
      <c r="H22" s="34">
        <v>0.215</v>
      </c>
      <c r="I22" s="34">
        <v>0.215</v>
      </c>
      <c r="J22" s="34">
        <v>0.35639999999999999</v>
      </c>
    </row>
    <row r="23" spans="2:10" x14ac:dyDescent="0.25">
      <c r="B23" s="24">
        <v>150</v>
      </c>
      <c r="C23" s="27">
        <v>0</v>
      </c>
      <c r="D23" s="27">
        <v>0</v>
      </c>
      <c r="E23" s="27">
        <v>150</v>
      </c>
      <c r="F23" s="27">
        <v>0</v>
      </c>
      <c r="G23" s="27">
        <v>10</v>
      </c>
      <c r="H23" s="34">
        <v>0.26879999999999998</v>
      </c>
      <c r="I23" s="34">
        <v>0.26879999999999998</v>
      </c>
      <c r="J23" s="34">
        <v>0.36</v>
      </c>
    </row>
    <row r="24" spans="2:10" x14ac:dyDescent="0.25">
      <c r="B24" s="24">
        <v>180</v>
      </c>
      <c r="C24" s="27">
        <v>0</v>
      </c>
      <c r="D24" s="27">
        <v>0</v>
      </c>
      <c r="E24" s="27">
        <v>180</v>
      </c>
      <c r="F24" s="27">
        <v>0</v>
      </c>
      <c r="G24" s="27">
        <v>10</v>
      </c>
      <c r="H24" s="34">
        <v>0.32250000000000001</v>
      </c>
      <c r="I24" s="34">
        <v>0.32250000000000001</v>
      </c>
      <c r="J24" s="34">
        <v>0.36430000000000001</v>
      </c>
    </row>
    <row r="25" spans="2:10" x14ac:dyDescent="0.25">
      <c r="B25" s="24">
        <v>210</v>
      </c>
      <c r="C25" s="27">
        <v>0</v>
      </c>
      <c r="D25" s="27">
        <v>0</v>
      </c>
      <c r="E25" s="27">
        <v>210</v>
      </c>
      <c r="F25" s="27">
        <v>0</v>
      </c>
      <c r="G25" s="27">
        <v>10</v>
      </c>
      <c r="H25" s="34">
        <v>0.37630000000000002</v>
      </c>
      <c r="I25" s="34">
        <v>0.37630000000000002</v>
      </c>
      <c r="J25" s="34">
        <v>0.36940000000000001</v>
      </c>
    </row>
    <row r="26" spans="2:10" x14ac:dyDescent="0.25">
      <c r="B26" s="24">
        <v>240</v>
      </c>
      <c r="C26" s="27">
        <v>0</v>
      </c>
      <c r="D26" s="27">
        <v>0</v>
      </c>
      <c r="E26" s="27">
        <v>240</v>
      </c>
      <c r="F26" s="27">
        <v>0</v>
      </c>
      <c r="G26" s="27">
        <v>10</v>
      </c>
      <c r="H26" s="34">
        <v>0.43009999999999998</v>
      </c>
      <c r="I26" s="34">
        <v>0.43009999999999998</v>
      </c>
      <c r="J26" s="34">
        <v>0.37519999999999998</v>
      </c>
    </row>
    <row r="27" spans="2:10" x14ac:dyDescent="0.25">
      <c r="B27" s="24">
        <v>270</v>
      </c>
      <c r="C27" s="27">
        <v>0</v>
      </c>
      <c r="D27" s="27">
        <v>0</v>
      </c>
      <c r="E27" s="27">
        <v>270</v>
      </c>
      <c r="F27" s="27">
        <v>0</v>
      </c>
      <c r="G27" s="27">
        <v>10</v>
      </c>
      <c r="H27" s="34">
        <v>0.48380000000000001</v>
      </c>
      <c r="I27" s="34">
        <v>0.48380000000000001</v>
      </c>
      <c r="J27" s="34">
        <v>0.38169999999999998</v>
      </c>
    </row>
    <row r="28" spans="2:10" x14ac:dyDescent="0.25">
      <c r="B28" s="24">
        <v>300</v>
      </c>
      <c r="C28" s="27">
        <v>0</v>
      </c>
      <c r="D28" s="27">
        <v>0</v>
      </c>
      <c r="E28" s="27">
        <v>300</v>
      </c>
      <c r="F28" s="27">
        <v>0</v>
      </c>
      <c r="G28" s="27">
        <v>10</v>
      </c>
      <c r="H28" s="34">
        <v>0.53759999999999997</v>
      </c>
      <c r="I28" s="34">
        <v>0.53759999999999997</v>
      </c>
      <c r="J28" s="34">
        <v>0.38890000000000002</v>
      </c>
    </row>
    <row r="29" spans="2:10" x14ac:dyDescent="0.25">
      <c r="B29" s="24">
        <v>330</v>
      </c>
      <c r="C29" s="27">
        <v>0</v>
      </c>
      <c r="D29" s="27">
        <v>0</v>
      </c>
      <c r="E29" s="27">
        <v>330</v>
      </c>
      <c r="F29" s="27">
        <v>0</v>
      </c>
      <c r="G29" s="27">
        <v>10</v>
      </c>
      <c r="H29" s="34">
        <v>0.59140000000000004</v>
      </c>
      <c r="I29" s="34">
        <v>0.59140000000000004</v>
      </c>
      <c r="J29" s="34">
        <v>0.3967</v>
      </c>
    </row>
    <row r="30" spans="2:10" x14ac:dyDescent="0.25">
      <c r="B30" s="24">
        <v>360</v>
      </c>
      <c r="C30" s="27">
        <v>0</v>
      </c>
      <c r="D30" s="27">
        <v>0</v>
      </c>
      <c r="E30" s="27">
        <v>360</v>
      </c>
      <c r="F30" s="27">
        <v>0</v>
      </c>
      <c r="G30" s="27">
        <v>10</v>
      </c>
      <c r="H30" s="34">
        <v>0.6452</v>
      </c>
      <c r="I30" s="34">
        <v>0.6452</v>
      </c>
      <c r="J30" s="34">
        <v>0.4052</v>
      </c>
    </row>
    <row r="31" spans="2:10" x14ac:dyDescent="0.25">
      <c r="B31" s="24">
        <v>390</v>
      </c>
      <c r="C31" s="27">
        <v>0</v>
      </c>
      <c r="D31" s="27">
        <v>0</v>
      </c>
      <c r="E31" s="27">
        <v>390</v>
      </c>
      <c r="F31" s="27">
        <v>0</v>
      </c>
      <c r="G31" s="27">
        <v>10</v>
      </c>
      <c r="H31" s="34">
        <v>0.69889999999999997</v>
      </c>
      <c r="I31" s="34">
        <v>0.69889999999999997</v>
      </c>
      <c r="J31" s="34">
        <v>0.4143</v>
      </c>
    </row>
    <row r="32" spans="2:10" x14ac:dyDescent="0.25">
      <c r="B32" s="24">
        <v>420</v>
      </c>
      <c r="C32" s="27">
        <v>0</v>
      </c>
      <c r="D32" s="27">
        <v>0</v>
      </c>
      <c r="E32" s="27">
        <v>420</v>
      </c>
      <c r="F32" s="27">
        <v>0</v>
      </c>
      <c r="G32" s="27">
        <v>10</v>
      </c>
      <c r="H32" s="34">
        <v>0.75270000000000004</v>
      </c>
      <c r="I32" s="34">
        <v>0.75270000000000004</v>
      </c>
      <c r="J32" s="34">
        <v>0.42399999999999999</v>
      </c>
    </row>
    <row r="33" spans="2:10" x14ac:dyDescent="0.25">
      <c r="B33" s="24">
        <v>450</v>
      </c>
      <c r="C33" s="27">
        <v>0</v>
      </c>
      <c r="D33" s="27">
        <v>0</v>
      </c>
      <c r="E33" s="27">
        <v>450</v>
      </c>
      <c r="F33" s="27">
        <v>0</v>
      </c>
      <c r="G33" s="27">
        <v>10</v>
      </c>
      <c r="H33" s="34">
        <v>0.80649999999999999</v>
      </c>
      <c r="I33" s="34">
        <v>0.80649999999999999</v>
      </c>
      <c r="J33" s="34">
        <v>0.43419999999999997</v>
      </c>
    </row>
    <row r="34" spans="2:10" x14ac:dyDescent="0.25">
      <c r="B34" s="24">
        <v>480</v>
      </c>
      <c r="C34" s="27">
        <v>0</v>
      </c>
      <c r="D34" s="27">
        <v>0</v>
      </c>
      <c r="E34" s="27">
        <v>480</v>
      </c>
      <c r="F34" s="27">
        <v>0</v>
      </c>
      <c r="G34" s="27">
        <v>10</v>
      </c>
      <c r="H34" s="34">
        <v>0.86019999999999996</v>
      </c>
      <c r="I34" s="34">
        <v>0.86019999999999996</v>
      </c>
      <c r="J34" s="34">
        <v>0.4451</v>
      </c>
    </row>
    <row r="35" spans="2:10" x14ac:dyDescent="0.25">
      <c r="B35" s="24">
        <v>510</v>
      </c>
      <c r="C35" s="27">
        <v>0</v>
      </c>
      <c r="D35" s="27">
        <v>0</v>
      </c>
      <c r="E35" s="27">
        <v>510</v>
      </c>
      <c r="F35" s="27">
        <v>0</v>
      </c>
      <c r="G35" s="27">
        <v>10</v>
      </c>
      <c r="H35" s="34">
        <v>0.91400000000000003</v>
      </c>
      <c r="I35" s="34">
        <v>0.91400000000000003</v>
      </c>
      <c r="J35" s="34">
        <v>0.45639999999999997</v>
      </c>
    </row>
    <row r="36" spans="2:10" x14ac:dyDescent="0.25">
      <c r="B36" s="24">
        <v>540</v>
      </c>
      <c r="C36" s="27">
        <v>0</v>
      </c>
      <c r="D36" s="27">
        <v>0</v>
      </c>
      <c r="E36" s="27">
        <v>540</v>
      </c>
      <c r="F36" s="27">
        <v>0</v>
      </c>
      <c r="G36" s="27">
        <v>10</v>
      </c>
      <c r="H36" s="34">
        <v>0.96779999999999999</v>
      </c>
      <c r="I36" s="34">
        <v>0.96779999999999999</v>
      </c>
      <c r="J36" s="34">
        <v>0.46829999999999999</v>
      </c>
    </row>
    <row r="37" spans="2:10" x14ac:dyDescent="0.25">
      <c r="B37" s="24">
        <v>570</v>
      </c>
      <c r="C37" s="27">
        <v>0</v>
      </c>
      <c r="D37" s="27">
        <v>0</v>
      </c>
      <c r="E37" s="27">
        <v>570</v>
      </c>
      <c r="F37" s="27">
        <v>0</v>
      </c>
      <c r="G37" s="27">
        <v>10</v>
      </c>
      <c r="H37" s="34">
        <v>1.0216000000000001</v>
      </c>
      <c r="I37" s="34">
        <v>1.0216000000000001</v>
      </c>
      <c r="J37" s="34">
        <v>0.48060000000000003</v>
      </c>
    </row>
    <row r="38" spans="2:10" x14ac:dyDescent="0.25">
      <c r="B38" s="24">
        <v>600</v>
      </c>
      <c r="C38" s="27">
        <v>0</v>
      </c>
      <c r="D38" s="27">
        <v>0</v>
      </c>
      <c r="E38" s="27">
        <v>600</v>
      </c>
      <c r="F38" s="27">
        <v>0</v>
      </c>
      <c r="G38" s="27">
        <v>10</v>
      </c>
      <c r="H38" s="34">
        <v>1.0752999999999999</v>
      </c>
      <c r="I38" s="34">
        <v>1.0752999999999999</v>
      </c>
      <c r="J38" s="34">
        <v>0.49349999999999999</v>
      </c>
    </row>
    <row r="39" spans="2:10" x14ac:dyDescent="0.25">
      <c r="B39" s="24">
        <v>630</v>
      </c>
      <c r="C39" s="27">
        <v>0</v>
      </c>
      <c r="D39" s="27">
        <v>0</v>
      </c>
      <c r="E39" s="27">
        <v>630</v>
      </c>
      <c r="F39" s="27">
        <v>0</v>
      </c>
      <c r="G39" s="27">
        <v>10</v>
      </c>
      <c r="H39" s="34">
        <v>1.1291</v>
      </c>
      <c r="I39" s="34">
        <v>1.1291</v>
      </c>
      <c r="J39" s="34">
        <v>0.50680000000000003</v>
      </c>
    </row>
    <row r="40" spans="2:10" x14ac:dyDescent="0.25">
      <c r="B40" s="24">
        <v>660</v>
      </c>
      <c r="C40" s="27">
        <v>0</v>
      </c>
      <c r="D40" s="27">
        <v>0</v>
      </c>
      <c r="E40" s="27">
        <v>660</v>
      </c>
      <c r="F40" s="27">
        <v>0</v>
      </c>
      <c r="G40" s="27">
        <v>10</v>
      </c>
      <c r="H40" s="34">
        <v>1.1829000000000001</v>
      </c>
      <c r="I40" s="34">
        <v>1.1829000000000001</v>
      </c>
      <c r="J40" s="34">
        <v>0.52049999999999996</v>
      </c>
    </row>
    <row r="41" spans="2:10" x14ac:dyDescent="0.25">
      <c r="B41" s="24">
        <v>690</v>
      </c>
      <c r="C41" s="27">
        <v>0</v>
      </c>
      <c r="D41" s="27">
        <v>0</v>
      </c>
      <c r="E41" s="27">
        <v>690</v>
      </c>
      <c r="F41" s="27">
        <v>0</v>
      </c>
      <c r="G41" s="27">
        <v>10</v>
      </c>
      <c r="H41" s="34">
        <v>1.2365999999999999</v>
      </c>
      <c r="I41" s="34">
        <v>1.2365999999999999</v>
      </c>
      <c r="J41" s="34">
        <v>0.53480000000000005</v>
      </c>
    </row>
    <row r="42" spans="2:10" x14ac:dyDescent="0.25">
      <c r="B42" s="24">
        <v>720</v>
      </c>
      <c r="C42" s="27">
        <v>0</v>
      </c>
      <c r="D42" s="27">
        <v>0</v>
      </c>
      <c r="E42" s="27">
        <v>720</v>
      </c>
      <c r="F42" s="27">
        <v>0</v>
      </c>
      <c r="G42" s="27">
        <v>10</v>
      </c>
      <c r="H42" s="34">
        <v>1.2904</v>
      </c>
      <c r="I42" s="34">
        <v>1.2904</v>
      </c>
      <c r="J42" s="34">
        <v>0.5494</v>
      </c>
    </row>
    <row r="43" spans="2:10" x14ac:dyDescent="0.25">
      <c r="B43" s="24">
        <v>750</v>
      </c>
      <c r="C43" s="27">
        <v>0</v>
      </c>
      <c r="D43" s="27">
        <v>0</v>
      </c>
      <c r="E43" s="27">
        <v>750</v>
      </c>
      <c r="F43" s="27">
        <v>0</v>
      </c>
      <c r="G43" s="27">
        <v>10</v>
      </c>
      <c r="H43" s="34">
        <v>1.3442000000000001</v>
      </c>
      <c r="I43" s="34">
        <v>1.3442000000000001</v>
      </c>
      <c r="J43" s="34">
        <v>0.5645</v>
      </c>
    </row>
    <row r="44" spans="2:10" x14ac:dyDescent="0.25">
      <c r="B44" s="24">
        <v>780</v>
      </c>
      <c r="C44" s="27">
        <v>0</v>
      </c>
      <c r="D44" s="27">
        <v>0</v>
      </c>
      <c r="E44" s="27">
        <v>780</v>
      </c>
      <c r="F44" s="27">
        <v>0</v>
      </c>
      <c r="G44" s="27">
        <v>10</v>
      </c>
      <c r="H44" s="34">
        <v>1.3978999999999999</v>
      </c>
      <c r="I44" s="34">
        <v>1.3978999999999999</v>
      </c>
      <c r="J44" s="34">
        <v>0.57999999999999996</v>
      </c>
    </row>
    <row r="45" spans="2:10" x14ac:dyDescent="0.25">
      <c r="B45" s="24">
        <v>810</v>
      </c>
      <c r="C45" s="27">
        <v>0</v>
      </c>
      <c r="D45" s="27">
        <v>0</v>
      </c>
      <c r="E45" s="27">
        <v>810</v>
      </c>
      <c r="F45" s="27">
        <v>0</v>
      </c>
      <c r="G45" s="27">
        <v>10</v>
      </c>
      <c r="H45" s="34">
        <v>1.4517</v>
      </c>
      <c r="I45" s="34">
        <v>1.4517</v>
      </c>
      <c r="J45" s="34">
        <v>0.59599999999999997</v>
      </c>
    </row>
    <row r="46" spans="2:10" x14ac:dyDescent="0.25">
      <c r="B46" s="24">
        <v>840</v>
      </c>
      <c r="C46" s="27">
        <v>0</v>
      </c>
      <c r="D46" s="27">
        <v>0</v>
      </c>
      <c r="E46" s="27">
        <v>840</v>
      </c>
      <c r="F46" s="27">
        <v>0</v>
      </c>
      <c r="G46" s="27">
        <v>10</v>
      </c>
      <c r="H46" s="34">
        <v>1.5055000000000001</v>
      </c>
      <c r="I46" s="34">
        <v>1.5055000000000001</v>
      </c>
      <c r="J46" s="34">
        <v>0.61229999999999996</v>
      </c>
    </row>
    <row r="47" spans="2:10" x14ac:dyDescent="0.25">
      <c r="B47" s="24">
        <v>870</v>
      </c>
      <c r="C47" s="27">
        <v>0</v>
      </c>
      <c r="D47" s="27">
        <v>0</v>
      </c>
      <c r="E47" s="27">
        <v>870</v>
      </c>
      <c r="F47" s="27">
        <v>0</v>
      </c>
      <c r="G47" s="27">
        <v>10</v>
      </c>
      <c r="H47" s="34">
        <v>1.5592999999999999</v>
      </c>
      <c r="I47" s="34">
        <v>1.5592999999999999</v>
      </c>
      <c r="J47" s="34">
        <v>0.629</v>
      </c>
    </row>
    <row r="48" spans="2:10" x14ac:dyDescent="0.25">
      <c r="B48" s="24">
        <v>900</v>
      </c>
      <c r="C48" s="27">
        <v>0</v>
      </c>
      <c r="D48" s="27">
        <v>0</v>
      </c>
      <c r="E48" s="27">
        <v>900</v>
      </c>
      <c r="F48" s="27">
        <v>0</v>
      </c>
      <c r="G48" s="27">
        <v>10</v>
      </c>
      <c r="H48" s="34">
        <v>1.613</v>
      </c>
      <c r="I48" s="34">
        <v>1.613</v>
      </c>
      <c r="J48" s="34">
        <v>0.6462</v>
      </c>
    </row>
    <row r="49" spans="2:10" x14ac:dyDescent="0.25">
      <c r="B49" s="24">
        <v>930</v>
      </c>
      <c r="C49" s="27">
        <v>0</v>
      </c>
      <c r="D49" s="27">
        <v>0</v>
      </c>
      <c r="E49" s="27">
        <v>930</v>
      </c>
      <c r="F49" s="27">
        <v>0</v>
      </c>
      <c r="G49" s="27">
        <v>10</v>
      </c>
      <c r="H49" s="34">
        <v>1.6668000000000001</v>
      </c>
      <c r="I49" s="34">
        <v>1.6668000000000001</v>
      </c>
      <c r="J49" s="34">
        <v>0.66369999999999996</v>
      </c>
    </row>
    <row r="50" spans="2:10" x14ac:dyDescent="0.25">
      <c r="B50" s="24">
        <v>960</v>
      </c>
      <c r="C50" s="27">
        <v>0</v>
      </c>
      <c r="D50" s="27">
        <v>0</v>
      </c>
      <c r="E50" s="27">
        <v>960</v>
      </c>
      <c r="F50" s="27">
        <v>0</v>
      </c>
      <c r="G50" s="27">
        <v>10</v>
      </c>
      <c r="H50" s="34">
        <v>1.7205999999999999</v>
      </c>
      <c r="I50" s="34">
        <v>1.7205999999999999</v>
      </c>
      <c r="J50" s="34">
        <v>0.68159999999999998</v>
      </c>
    </row>
    <row r="51" spans="2:10" x14ac:dyDescent="0.25">
      <c r="B51" s="24">
        <v>990</v>
      </c>
      <c r="C51" s="27">
        <v>0</v>
      </c>
      <c r="D51" s="27">
        <v>0</v>
      </c>
      <c r="E51" s="27">
        <v>990</v>
      </c>
      <c r="F51" s="27">
        <v>0</v>
      </c>
      <c r="G51" s="27">
        <v>10</v>
      </c>
      <c r="H51" s="34">
        <v>1.7743</v>
      </c>
      <c r="I51" s="34">
        <v>1.7743</v>
      </c>
      <c r="J51" s="34">
        <v>0.69989999999999997</v>
      </c>
    </row>
    <row r="52" spans="2:10" x14ac:dyDescent="0.25">
      <c r="B52" s="24">
        <v>1020</v>
      </c>
      <c r="C52" s="27">
        <v>1.33</v>
      </c>
      <c r="D52" s="27">
        <v>175</v>
      </c>
      <c r="E52" s="27">
        <v>1020</v>
      </c>
      <c r="F52" s="27">
        <v>-0.35</v>
      </c>
      <c r="G52" s="27">
        <v>10.029999999999999</v>
      </c>
      <c r="H52" s="34">
        <v>1.8249</v>
      </c>
      <c r="I52" s="34">
        <v>1.8252999999999999</v>
      </c>
      <c r="J52" s="34">
        <v>0.71970000000000001</v>
      </c>
    </row>
    <row r="53" spans="2:10" x14ac:dyDescent="0.25">
      <c r="B53" s="24">
        <v>1050</v>
      </c>
      <c r="C53" s="27">
        <v>3.33</v>
      </c>
      <c r="D53" s="27">
        <v>175</v>
      </c>
      <c r="E53" s="27">
        <v>1049.97</v>
      </c>
      <c r="F53" s="27">
        <v>-1.56</v>
      </c>
      <c r="G53" s="27">
        <v>10.14</v>
      </c>
      <c r="H53" s="34">
        <v>1.8712</v>
      </c>
      <c r="I53" s="34">
        <v>1.8734999999999999</v>
      </c>
      <c r="J53" s="34">
        <v>0.74439999999999995</v>
      </c>
    </row>
    <row r="54" spans="2:10" x14ac:dyDescent="0.25">
      <c r="B54" s="24">
        <v>1080</v>
      </c>
      <c r="C54" s="27">
        <v>5.33</v>
      </c>
      <c r="D54" s="27">
        <v>175</v>
      </c>
      <c r="E54" s="27">
        <v>1079.8800000000001</v>
      </c>
      <c r="F54" s="27">
        <v>-3.82</v>
      </c>
      <c r="G54" s="27">
        <v>10.33</v>
      </c>
      <c r="H54" s="34">
        <v>1.9156</v>
      </c>
      <c r="I54" s="34">
        <v>1.9219999999999999</v>
      </c>
      <c r="J54" s="34">
        <v>0.77410000000000001</v>
      </c>
    </row>
    <row r="55" spans="2:10" x14ac:dyDescent="0.25">
      <c r="B55" s="24">
        <v>1110</v>
      </c>
      <c r="C55" s="27">
        <v>7.33</v>
      </c>
      <c r="D55" s="27">
        <v>175</v>
      </c>
      <c r="E55" s="27">
        <v>1109.7</v>
      </c>
      <c r="F55" s="27">
        <v>-7.11</v>
      </c>
      <c r="G55" s="27">
        <v>10.62</v>
      </c>
      <c r="H55" s="34">
        <v>1.9581999999999999</v>
      </c>
      <c r="I55" s="34">
        <v>1.9710000000000001</v>
      </c>
      <c r="J55" s="34">
        <v>0.80869999999999997</v>
      </c>
    </row>
    <row r="56" spans="2:10" x14ac:dyDescent="0.25">
      <c r="B56" s="24">
        <v>1140</v>
      </c>
      <c r="C56" s="27">
        <v>9.33</v>
      </c>
      <c r="D56" s="27">
        <v>175</v>
      </c>
      <c r="E56" s="27">
        <v>1139.3800000000001</v>
      </c>
      <c r="F56" s="27">
        <v>-11.44</v>
      </c>
      <c r="G56" s="27">
        <v>11</v>
      </c>
      <c r="H56" s="34">
        <v>1.9988999999999999</v>
      </c>
      <c r="I56" s="34">
        <v>2.0207000000000002</v>
      </c>
      <c r="J56" s="34">
        <v>0.84770000000000001</v>
      </c>
    </row>
    <row r="57" spans="2:10" x14ac:dyDescent="0.25">
      <c r="B57" s="24">
        <v>1170</v>
      </c>
      <c r="C57" s="27">
        <v>11.33</v>
      </c>
      <c r="D57" s="27">
        <v>175</v>
      </c>
      <c r="E57" s="27">
        <v>1168.8900000000001</v>
      </c>
      <c r="F57" s="27">
        <v>-16.8</v>
      </c>
      <c r="G57" s="27">
        <v>11.47</v>
      </c>
      <c r="H57" s="34">
        <v>2.0375999999999999</v>
      </c>
      <c r="I57" s="34">
        <v>2.0718000000000001</v>
      </c>
      <c r="J57" s="34">
        <v>0.89090000000000003</v>
      </c>
    </row>
    <row r="58" spans="2:10" x14ac:dyDescent="0.25">
      <c r="B58" s="24">
        <v>1200</v>
      </c>
      <c r="C58" s="27">
        <v>13.33</v>
      </c>
      <c r="D58" s="27">
        <v>175</v>
      </c>
      <c r="E58" s="27">
        <v>1198.2</v>
      </c>
      <c r="F58" s="27">
        <v>-23.18</v>
      </c>
      <c r="G58" s="27">
        <v>12.03</v>
      </c>
      <c r="H58" s="34">
        <v>2.0743999999999998</v>
      </c>
      <c r="I58" s="34">
        <v>2.1248</v>
      </c>
      <c r="J58" s="34">
        <v>0.93779999999999997</v>
      </c>
    </row>
    <row r="59" spans="2:10" x14ac:dyDescent="0.25">
      <c r="B59" s="24">
        <v>1230</v>
      </c>
      <c r="C59" s="27">
        <v>15.33</v>
      </c>
      <c r="D59" s="27">
        <v>175</v>
      </c>
      <c r="E59" s="27">
        <v>1227.27</v>
      </c>
      <c r="F59" s="27">
        <v>-30.58</v>
      </c>
      <c r="G59" s="27">
        <v>12.68</v>
      </c>
      <c r="H59" s="34">
        <v>2.1093000000000002</v>
      </c>
      <c r="I59" s="34">
        <v>2.1802000000000001</v>
      </c>
      <c r="J59" s="34">
        <v>0.98819999999999997</v>
      </c>
    </row>
    <row r="60" spans="2:10" x14ac:dyDescent="0.25">
      <c r="B60" s="24">
        <v>1260</v>
      </c>
      <c r="C60" s="27">
        <v>17.329999999999998</v>
      </c>
      <c r="D60" s="27">
        <v>175</v>
      </c>
      <c r="E60" s="27">
        <v>1256.05</v>
      </c>
      <c r="F60" s="27">
        <v>-38.979999999999997</v>
      </c>
      <c r="G60" s="27">
        <v>13.41</v>
      </c>
      <c r="H60" s="34">
        <v>2.1423999999999999</v>
      </c>
      <c r="I60" s="34">
        <v>2.2387000000000001</v>
      </c>
      <c r="J60" s="34">
        <v>1.0415000000000001</v>
      </c>
    </row>
    <row r="61" spans="2:10" x14ac:dyDescent="0.25">
      <c r="B61" s="24">
        <v>1290</v>
      </c>
      <c r="C61" s="27">
        <v>19.329999999999998</v>
      </c>
      <c r="D61" s="27">
        <v>175</v>
      </c>
      <c r="E61" s="27">
        <v>1284.53</v>
      </c>
      <c r="F61" s="27">
        <v>-48.38</v>
      </c>
      <c r="G61" s="27">
        <v>14.23</v>
      </c>
      <c r="H61" s="34">
        <v>2.1736</v>
      </c>
      <c r="I61" s="34">
        <v>2.3008999999999999</v>
      </c>
      <c r="J61" s="34">
        <v>1.0975999999999999</v>
      </c>
    </row>
    <row r="62" spans="2:10" x14ac:dyDescent="0.25">
      <c r="B62" s="24">
        <v>1320</v>
      </c>
      <c r="C62" s="27">
        <v>21.33</v>
      </c>
      <c r="D62" s="27">
        <v>175</v>
      </c>
      <c r="E62" s="27">
        <v>1312.66</v>
      </c>
      <c r="F62" s="27">
        <v>-58.76</v>
      </c>
      <c r="G62" s="27">
        <v>15.14</v>
      </c>
      <c r="H62" s="34">
        <v>2.2031000000000001</v>
      </c>
      <c r="I62" s="34">
        <v>2.3677000000000001</v>
      </c>
      <c r="J62" s="34">
        <v>1.1560999999999999</v>
      </c>
    </row>
    <row r="63" spans="2:10" x14ac:dyDescent="0.25">
      <c r="B63" s="24">
        <v>1350</v>
      </c>
      <c r="C63" s="27">
        <v>23.33</v>
      </c>
      <c r="D63" s="27">
        <v>175</v>
      </c>
      <c r="E63" s="27">
        <v>1340.41</v>
      </c>
      <c r="F63" s="27">
        <v>-70.12</v>
      </c>
      <c r="G63" s="27">
        <v>16.13</v>
      </c>
      <c r="H63" s="34">
        <v>2.2309000000000001</v>
      </c>
      <c r="I63" s="34">
        <v>2.4394999999999998</v>
      </c>
      <c r="J63" s="34">
        <v>1.2166999999999999</v>
      </c>
    </row>
    <row r="64" spans="2:10" x14ac:dyDescent="0.25">
      <c r="B64" s="24">
        <v>1380</v>
      </c>
      <c r="C64" s="27">
        <v>25.33</v>
      </c>
      <c r="D64" s="27">
        <v>175</v>
      </c>
      <c r="E64" s="27">
        <v>1367.74</v>
      </c>
      <c r="F64" s="27">
        <v>-82.43</v>
      </c>
      <c r="G64" s="27">
        <v>17.21</v>
      </c>
      <c r="H64" s="34">
        <v>2.2572000000000001</v>
      </c>
      <c r="I64" s="34">
        <v>2.5171999999999999</v>
      </c>
      <c r="J64" s="34">
        <v>1.2791999999999999</v>
      </c>
    </row>
    <row r="65" spans="2:10" x14ac:dyDescent="0.25">
      <c r="B65" s="24">
        <v>1410</v>
      </c>
      <c r="C65" s="27">
        <v>27.33</v>
      </c>
      <c r="D65" s="27">
        <v>175</v>
      </c>
      <c r="E65" s="27">
        <v>1394.63</v>
      </c>
      <c r="F65" s="27">
        <v>-95.68</v>
      </c>
      <c r="G65" s="27">
        <v>18.37</v>
      </c>
      <c r="H65" s="34">
        <v>2.2820999999999998</v>
      </c>
      <c r="I65" s="34">
        <v>2.6012</v>
      </c>
      <c r="J65" s="34">
        <v>1.3432999999999999</v>
      </c>
    </row>
    <row r="66" spans="2:10" x14ac:dyDescent="0.25">
      <c r="B66" s="24">
        <v>1440</v>
      </c>
      <c r="C66" s="27">
        <v>29.33</v>
      </c>
      <c r="D66" s="27">
        <v>175</v>
      </c>
      <c r="E66" s="27">
        <v>1421.03</v>
      </c>
      <c r="F66" s="27">
        <v>-109.87</v>
      </c>
      <c r="G66" s="27">
        <v>19.61</v>
      </c>
      <c r="H66" s="34">
        <v>2.3056000000000001</v>
      </c>
      <c r="I66" s="34">
        <v>2.6920999999999999</v>
      </c>
      <c r="J66" s="34">
        <v>1.4088000000000001</v>
      </c>
    </row>
    <row r="67" spans="2:10" x14ac:dyDescent="0.25">
      <c r="B67" s="24">
        <v>1470</v>
      </c>
      <c r="C67" s="27">
        <v>31.33</v>
      </c>
      <c r="D67" s="27">
        <v>175</v>
      </c>
      <c r="E67" s="27">
        <v>1446.93</v>
      </c>
      <c r="F67" s="27">
        <v>-124.96</v>
      </c>
      <c r="G67" s="27">
        <v>20.93</v>
      </c>
      <c r="H67" s="34">
        <v>2.3279000000000001</v>
      </c>
      <c r="I67" s="34">
        <v>2.7905000000000002</v>
      </c>
      <c r="J67" s="34">
        <v>1.4756</v>
      </c>
    </row>
    <row r="68" spans="2:10" x14ac:dyDescent="0.25">
      <c r="B68" s="24">
        <v>1500</v>
      </c>
      <c r="C68" s="27">
        <v>33.33</v>
      </c>
      <c r="D68" s="27">
        <v>175</v>
      </c>
      <c r="E68" s="27">
        <v>1472.28</v>
      </c>
      <c r="F68" s="27">
        <v>-140.94</v>
      </c>
      <c r="G68" s="27">
        <v>22.33</v>
      </c>
      <c r="H68" s="34">
        <v>2.3492000000000002</v>
      </c>
      <c r="I68" s="34">
        <v>2.8967999999999998</v>
      </c>
      <c r="J68" s="34">
        <v>1.5434000000000001</v>
      </c>
    </row>
    <row r="69" spans="2:10" x14ac:dyDescent="0.25">
      <c r="B69" s="24">
        <v>1530</v>
      </c>
      <c r="C69" s="27">
        <v>35.33</v>
      </c>
      <c r="D69" s="27">
        <v>175</v>
      </c>
      <c r="E69" s="27">
        <v>1497.05</v>
      </c>
      <c r="F69" s="27">
        <v>-157.79</v>
      </c>
      <c r="G69" s="27">
        <v>23.81</v>
      </c>
      <c r="H69" s="34">
        <v>2.3696000000000002</v>
      </c>
      <c r="I69" s="34">
        <v>3.0112000000000001</v>
      </c>
      <c r="J69" s="34">
        <v>1.6120000000000001</v>
      </c>
    </row>
    <row r="70" spans="2:10" x14ac:dyDescent="0.25">
      <c r="B70" s="24">
        <v>1560</v>
      </c>
      <c r="C70" s="27">
        <v>37.33</v>
      </c>
      <c r="D70" s="27">
        <v>175</v>
      </c>
      <c r="E70" s="27">
        <v>1521.22</v>
      </c>
      <c r="F70" s="27">
        <v>-175.5</v>
      </c>
      <c r="G70" s="27">
        <v>25.35</v>
      </c>
      <c r="H70" s="34">
        <v>2.3893</v>
      </c>
      <c r="I70" s="34">
        <v>3.1339999999999999</v>
      </c>
      <c r="J70" s="34">
        <v>1.6814</v>
      </c>
    </row>
    <row r="71" spans="2:10" x14ac:dyDescent="0.25">
      <c r="B71" s="24">
        <v>1590</v>
      </c>
      <c r="C71" s="27">
        <v>39.33</v>
      </c>
      <c r="D71" s="27">
        <v>175</v>
      </c>
      <c r="E71" s="27">
        <v>1544.75</v>
      </c>
      <c r="F71" s="27">
        <v>-194.03</v>
      </c>
      <c r="G71" s="27">
        <v>26.98</v>
      </c>
      <c r="H71" s="34">
        <v>2.4083999999999999</v>
      </c>
      <c r="I71" s="34">
        <v>3.2654000000000001</v>
      </c>
      <c r="J71" s="34">
        <v>1.7513000000000001</v>
      </c>
    </row>
    <row r="72" spans="2:10" x14ac:dyDescent="0.25">
      <c r="B72" s="24">
        <v>1620</v>
      </c>
      <c r="C72" s="27">
        <v>41.33</v>
      </c>
      <c r="D72" s="27">
        <v>175</v>
      </c>
      <c r="E72" s="27">
        <v>1567.62</v>
      </c>
      <c r="F72" s="27">
        <v>-213.37</v>
      </c>
      <c r="G72" s="27">
        <v>28.67</v>
      </c>
      <c r="H72" s="34">
        <v>2.427</v>
      </c>
      <c r="I72" s="34">
        <v>3.4054000000000002</v>
      </c>
      <c r="J72" s="34">
        <v>1.8218000000000001</v>
      </c>
    </row>
    <row r="73" spans="2:10" x14ac:dyDescent="0.25">
      <c r="B73" s="24">
        <v>1650</v>
      </c>
      <c r="C73" s="27">
        <v>43.33</v>
      </c>
      <c r="D73" s="27">
        <v>175</v>
      </c>
      <c r="E73" s="27">
        <v>1589.79</v>
      </c>
      <c r="F73" s="27">
        <v>-233.5</v>
      </c>
      <c r="G73" s="27">
        <v>30.43</v>
      </c>
      <c r="H73" s="34">
        <v>2.4453999999999998</v>
      </c>
      <c r="I73" s="34">
        <v>3.5541999999999998</v>
      </c>
      <c r="J73" s="34">
        <v>1.8925000000000001</v>
      </c>
    </row>
    <row r="74" spans="2:10" x14ac:dyDescent="0.25">
      <c r="B74" s="24">
        <v>1680</v>
      </c>
      <c r="C74" s="27">
        <v>45.31</v>
      </c>
      <c r="D74" s="27">
        <v>175.18</v>
      </c>
      <c r="E74" s="27">
        <v>1611.26</v>
      </c>
      <c r="F74" s="27">
        <v>-254.38</v>
      </c>
      <c r="G74" s="27">
        <v>32.22</v>
      </c>
      <c r="H74" s="34">
        <v>2.4641999999999999</v>
      </c>
      <c r="I74" s="34">
        <v>3.7115</v>
      </c>
      <c r="J74" s="34">
        <v>1.9629000000000001</v>
      </c>
    </row>
    <row r="75" spans="2:10" x14ac:dyDescent="0.25">
      <c r="B75" s="24">
        <v>1710</v>
      </c>
      <c r="C75" s="27">
        <v>47.16</v>
      </c>
      <c r="D75" s="27">
        <v>176.22</v>
      </c>
      <c r="E75" s="27">
        <v>1632.01</v>
      </c>
      <c r="F75" s="27">
        <v>-275.98</v>
      </c>
      <c r="G75" s="27">
        <v>33.840000000000003</v>
      </c>
      <c r="H75" s="34">
        <v>2.4864000000000002</v>
      </c>
      <c r="I75" s="34">
        <v>3.8765999999999998</v>
      </c>
      <c r="J75" s="34">
        <v>2.0301999999999998</v>
      </c>
    </row>
    <row r="76" spans="2:10" x14ac:dyDescent="0.25">
      <c r="B76" s="24">
        <v>1740</v>
      </c>
      <c r="C76" s="27">
        <v>49.02</v>
      </c>
      <c r="D76" s="27">
        <v>177.21</v>
      </c>
      <c r="E76" s="27">
        <v>1652.05</v>
      </c>
      <c r="F76" s="27">
        <v>-298.27</v>
      </c>
      <c r="G76" s="27">
        <v>35.119999999999997</v>
      </c>
      <c r="H76" s="34">
        <v>2.5089999999999999</v>
      </c>
      <c r="I76" s="34">
        <v>4.0491000000000001</v>
      </c>
      <c r="J76" s="34">
        <v>2.0985</v>
      </c>
    </row>
    <row r="77" spans="2:10" x14ac:dyDescent="0.25">
      <c r="B77" s="24">
        <v>1770</v>
      </c>
      <c r="C77" s="27">
        <v>50.89</v>
      </c>
      <c r="D77" s="27">
        <v>178.13</v>
      </c>
      <c r="E77" s="27">
        <v>1671.35</v>
      </c>
      <c r="F77" s="27">
        <v>-321.20999999999998</v>
      </c>
      <c r="G77" s="27">
        <v>36.049999999999997</v>
      </c>
      <c r="H77" s="34">
        <v>2.532</v>
      </c>
      <c r="I77" s="34">
        <v>4.2286999999999999</v>
      </c>
      <c r="J77" s="34">
        <v>2.1678999999999999</v>
      </c>
    </row>
    <row r="78" spans="2:10" x14ac:dyDescent="0.25">
      <c r="B78" s="24">
        <v>1800</v>
      </c>
      <c r="C78" s="27">
        <v>52.77</v>
      </c>
      <c r="D78" s="27">
        <v>179.02</v>
      </c>
      <c r="E78" s="27">
        <v>1689.89</v>
      </c>
      <c r="F78" s="27">
        <v>-344.79</v>
      </c>
      <c r="G78" s="27">
        <v>36.630000000000003</v>
      </c>
      <c r="H78" s="34">
        <v>2.5554999999999999</v>
      </c>
      <c r="I78" s="34">
        <v>4.4150999999999998</v>
      </c>
      <c r="J78" s="34">
        <v>2.2383999999999999</v>
      </c>
    </row>
    <row r="79" spans="2:10" x14ac:dyDescent="0.25">
      <c r="B79" s="24">
        <v>1830</v>
      </c>
      <c r="C79" s="27">
        <v>54.65</v>
      </c>
      <c r="D79" s="27">
        <v>179.85</v>
      </c>
      <c r="E79" s="27">
        <v>1707.64</v>
      </c>
      <c r="F79" s="27">
        <v>-368.97</v>
      </c>
      <c r="G79" s="27">
        <v>36.869999999999997</v>
      </c>
      <c r="H79" s="34">
        <v>2.5798000000000001</v>
      </c>
      <c r="I79" s="34">
        <v>4.6081000000000003</v>
      </c>
      <c r="J79" s="34">
        <v>2.3096000000000001</v>
      </c>
    </row>
    <row r="80" spans="2:10" x14ac:dyDescent="0.25">
      <c r="B80" s="24">
        <v>1860</v>
      </c>
      <c r="C80" s="27">
        <v>56.54</v>
      </c>
      <c r="D80" s="27">
        <v>180.65</v>
      </c>
      <c r="E80" s="27">
        <v>1724.59</v>
      </c>
      <c r="F80" s="27">
        <v>-393.72</v>
      </c>
      <c r="G80" s="27">
        <v>36.76</v>
      </c>
      <c r="H80" s="34">
        <v>2.6044999999999998</v>
      </c>
      <c r="I80" s="34">
        <v>4.8074000000000003</v>
      </c>
      <c r="J80" s="34">
        <v>2.3818999999999999</v>
      </c>
    </row>
    <row r="81" spans="2:10" x14ac:dyDescent="0.25">
      <c r="B81" s="24">
        <v>1890</v>
      </c>
      <c r="C81" s="27">
        <v>58.43</v>
      </c>
      <c r="D81" s="27">
        <v>181.42</v>
      </c>
      <c r="E81" s="27">
        <v>1740.72</v>
      </c>
      <c r="F81" s="27">
        <v>-419.01</v>
      </c>
      <c r="G81" s="27">
        <v>36.299999999999997</v>
      </c>
      <c r="H81" s="34">
        <v>2.6301000000000001</v>
      </c>
      <c r="I81" s="34">
        <v>5.0126999999999997</v>
      </c>
      <c r="J81" s="34">
        <v>2.4550000000000001</v>
      </c>
    </row>
    <row r="82" spans="2:10" x14ac:dyDescent="0.25">
      <c r="B82" s="24">
        <v>1920</v>
      </c>
      <c r="C82" s="27">
        <v>60.33</v>
      </c>
      <c r="D82" s="27">
        <v>182.15</v>
      </c>
      <c r="E82" s="27">
        <v>1756</v>
      </c>
      <c r="F82" s="27">
        <v>-444.81</v>
      </c>
      <c r="G82" s="27">
        <v>35.5</v>
      </c>
      <c r="H82" s="34">
        <v>2.6562000000000001</v>
      </c>
      <c r="I82" s="34">
        <v>5.2237999999999998</v>
      </c>
      <c r="J82" s="34">
        <v>2.5291000000000001</v>
      </c>
    </row>
    <row r="83" spans="2:10" x14ac:dyDescent="0.25">
      <c r="B83" s="24">
        <v>1950</v>
      </c>
      <c r="C83" s="27">
        <v>62.23</v>
      </c>
      <c r="D83" s="27">
        <v>182.86</v>
      </c>
      <c r="E83" s="27">
        <v>1770.41</v>
      </c>
      <c r="F83" s="27">
        <v>-471.1</v>
      </c>
      <c r="G83" s="27">
        <v>34.35</v>
      </c>
      <c r="H83" s="34">
        <v>2.6831</v>
      </c>
      <c r="I83" s="34">
        <v>5.4402999999999997</v>
      </c>
      <c r="J83" s="34">
        <v>2.6038999999999999</v>
      </c>
    </row>
    <row r="84" spans="2:10" x14ac:dyDescent="0.25">
      <c r="B84" s="24">
        <v>1980</v>
      </c>
      <c r="C84" s="27">
        <v>64.14</v>
      </c>
      <c r="D84" s="27">
        <v>183.54</v>
      </c>
      <c r="E84" s="27">
        <v>1783.94</v>
      </c>
      <c r="F84" s="27">
        <v>-497.83</v>
      </c>
      <c r="G84" s="27">
        <v>32.85</v>
      </c>
      <c r="H84" s="34">
        <v>2.7105000000000001</v>
      </c>
      <c r="I84" s="34">
        <v>5.6619999999999999</v>
      </c>
      <c r="J84" s="34">
        <v>2.6797</v>
      </c>
    </row>
    <row r="85" spans="2:10" x14ac:dyDescent="0.25">
      <c r="B85" s="24">
        <v>2010</v>
      </c>
      <c r="C85" s="27">
        <v>66.040000000000006</v>
      </c>
      <c r="D85" s="27">
        <v>184.2</v>
      </c>
      <c r="E85" s="27">
        <v>1796.58</v>
      </c>
      <c r="F85" s="27">
        <v>-524.97</v>
      </c>
      <c r="G85" s="27">
        <v>31.01</v>
      </c>
      <c r="H85" s="34">
        <v>2.7391000000000001</v>
      </c>
      <c r="I85" s="34">
        <v>5.8886000000000003</v>
      </c>
      <c r="J85" s="34">
        <v>2.7559</v>
      </c>
    </row>
    <row r="86" spans="2:10" x14ac:dyDescent="0.25">
      <c r="B86" s="24">
        <v>2040</v>
      </c>
      <c r="C86" s="27">
        <v>67.95</v>
      </c>
      <c r="D86" s="27">
        <v>184.85</v>
      </c>
      <c r="E86" s="27">
        <v>1808.3</v>
      </c>
      <c r="F86" s="27">
        <v>-552.5</v>
      </c>
      <c r="G86" s="27">
        <v>28.83</v>
      </c>
      <c r="H86" s="34">
        <v>2.7682000000000002</v>
      </c>
      <c r="I86" s="34">
        <v>6.1195000000000004</v>
      </c>
      <c r="J86" s="34">
        <v>2.8334000000000001</v>
      </c>
    </row>
    <row r="87" spans="2:10" x14ac:dyDescent="0.25">
      <c r="B87" s="24">
        <v>2070</v>
      </c>
      <c r="C87" s="27">
        <v>69.87</v>
      </c>
      <c r="D87" s="27">
        <v>185.47</v>
      </c>
      <c r="E87" s="27">
        <v>1819.1</v>
      </c>
      <c r="F87" s="27">
        <v>-580.38</v>
      </c>
      <c r="G87" s="27">
        <v>26.31</v>
      </c>
      <c r="H87" s="34">
        <v>2.7978999999999998</v>
      </c>
      <c r="I87" s="34">
        <v>6.3548</v>
      </c>
      <c r="J87" s="34">
        <v>2.9116</v>
      </c>
    </row>
    <row r="88" spans="2:10" x14ac:dyDescent="0.25">
      <c r="B88" s="24">
        <v>2100</v>
      </c>
      <c r="C88" s="27">
        <v>71.78</v>
      </c>
      <c r="D88" s="27">
        <v>186.08</v>
      </c>
      <c r="E88" s="27">
        <v>1828.95</v>
      </c>
      <c r="F88" s="27">
        <v>-608.57000000000005</v>
      </c>
      <c r="G88" s="27">
        <v>23.46</v>
      </c>
      <c r="H88" s="34">
        <v>2.8287</v>
      </c>
      <c r="I88" s="34">
        <v>6.5940000000000003</v>
      </c>
      <c r="J88" s="34">
        <v>2.9902000000000002</v>
      </c>
    </row>
    <row r="89" spans="2:10" x14ac:dyDescent="0.25">
      <c r="B89" s="24">
        <v>2130</v>
      </c>
      <c r="C89" s="27">
        <v>73.7</v>
      </c>
      <c r="D89" s="27">
        <v>186.68</v>
      </c>
      <c r="E89" s="27">
        <v>1837.85</v>
      </c>
      <c r="F89" s="27">
        <v>-637.04</v>
      </c>
      <c r="G89" s="27">
        <v>20.28</v>
      </c>
      <c r="H89" s="34">
        <v>2.8601000000000001</v>
      </c>
      <c r="I89" s="34">
        <v>6.8365999999999998</v>
      </c>
      <c r="J89" s="34">
        <v>3.07</v>
      </c>
    </row>
    <row r="90" spans="2:10" x14ac:dyDescent="0.25">
      <c r="B90" s="24">
        <v>2160</v>
      </c>
      <c r="C90" s="27">
        <v>75.62</v>
      </c>
      <c r="D90" s="27">
        <v>187.26</v>
      </c>
      <c r="E90" s="27">
        <v>1845.79</v>
      </c>
      <c r="F90" s="27">
        <v>-665.75</v>
      </c>
      <c r="G90" s="27">
        <v>16.77</v>
      </c>
      <c r="H90" s="34">
        <v>2.8923000000000001</v>
      </c>
      <c r="I90" s="34">
        <v>7.0826000000000002</v>
      </c>
      <c r="J90" s="34">
        <v>3.1501999999999999</v>
      </c>
    </row>
    <row r="91" spans="2:10" x14ac:dyDescent="0.25">
      <c r="B91" s="24">
        <v>2190</v>
      </c>
      <c r="C91" s="27">
        <v>77.540000000000006</v>
      </c>
      <c r="D91" s="27">
        <v>187.84</v>
      </c>
      <c r="E91" s="27">
        <v>1852.75</v>
      </c>
      <c r="F91" s="27">
        <v>-694.68</v>
      </c>
      <c r="G91" s="27">
        <v>12.93</v>
      </c>
      <c r="H91" s="34">
        <v>2.9253999999999998</v>
      </c>
      <c r="I91" s="34">
        <v>7.3312999999999997</v>
      </c>
      <c r="J91" s="34">
        <v>3.2313999999999998</v>
      </c>
    </row>
    <row r="92" spans="2:10" x14ac:dyDescent="0.25">
      <c r="B92" s="24">
        <v>2220</v>
      </c>
      <c r="C92" s="27">
        <v>79.459999999999994</v>
      </c>
      <c r="D92" s="27">
        <v>188.4</v>
      </c>
      <c r="E92" s="27">
        <v>1858.73</v>
      </c>
      <c r="F92" s="27">
        <v>-723.78</v>
      </c>
      <c r="G92" s="27">
        <v>8.7799999999999994</v>
      </c>
      <c r="H92" s="34">
        <v>2.9592999999999998</v>
      </c>
      <c r="I92" s="34">
        <v>7.5827</v>
      </c>
      <c r="J92" s="34">
        <v>3.3128000000000002</v>
      </c>
    </row>
    <row r="93" spans="2:10" x14ac:dyDescent="0.25">
      <c r="B93" s="24">
        <v>2250</v>
      </c>
      <c r="C93" s="27">
        <v>81.38</v>
      </c>
      <c r="D93" s="27">
        <v>188.96</v>
      </c>
      <c r="E93" s="27">
        <v>1863.72</v>
      </c>
      <c r="F93" s="27">
        <v>-753.02</v>
      </c>
      <c r="G93" s="27">
        <v>4.3099999999999996</v>
      </c>
      <c r="H93" s="34">
        <v>2.9942000000000002</v>
      </c>
      <c r="I93" s="34">
        <v>7.8361999999999998</v>
      </c>
      <c r="J93" s="34">
        <v>3.3950999999999998</v>
      </c>
    </row>
    <row r="94" spans="2:10" x14ac:dyDescent="0.25">
      <c r="B94" s="24">
        <v>2280</v>
      </c>
      <c r="C94" s="27">
        <v>83.31</v>
      </c>
      <c r="D94" s="27">
        <v>189.52</v>
      </c>
      <c r="E94" s="27">
        <v>1867.72</v>
      </c>
      <c r="F94" s="27">
        <v>-782.37</v>
      </c>
      <c r="G94" s="27">
        <v>-0.46</v>
      </c>
      <c r="H94" s="34">
        <v>3.0297000000000001</v>
      </c>
      <c r="I94" s="34">
        <v>8.0914000000000001</v>
      </c>
      <c r="J94" s="34">
        <v>3.4784999999999999</v>
      </c>
    </row>
    <row r="95" spans="2:10" x14ac:dyDescent="0.25">
      <c r="B95" s="24">
        <v>2310</v>
      </c>
      <c r="C95" s="27">
        <v>85</v>
      </c>
      <c r="D95" s="27">
        <v>190</v>
      </c>
      <c r="E95" s="27">
        <v>1870.78</v>
      </c>
      <c r="F95" s="27">
        <v>-811.78</v>
      </c>
      <c r="G95" s="27">
        <v>-5.52</v>
      </c>
      <c r="H95" s="34">
        <v>3.0741000000000001</v>
      </c>
      <c r="I95" s="34">
        <v>8.3495000000000008</v>
      </c>
      <c r="J95" s="34">
        <v>3.5525000000000002</v>
      </c>
    </row>
    <row r="96" spans="2:10" x14ac:dyDescent="0.25">
      <c r="B96" s="24">
        <v>2340</v>
      </c>
      <c r="C96" s="27">
        <v>85</v>
      </c>
      <c r="D96" s="27">
        <v>190</v>
      </c>
      <c r="E96" s="27">
        <v>1873.39</v>
      </c>
      <c r="F96" s="27">
        <v>-841.21</v>
      </c>
      <c r="G96" s="27">
        <v>-10.71</v>
      </c>
      <c r="H96" s="34">
        <v>3.1755</v>
      </c>
      <c r="I96" s="34">
        <v>8.6181000000000001</v>
      </c>
      <c r="J96" s="34">
        <v>3.5577000000000001</v>
      </c>
    </row>
    <row r="97" spans="2:10" x14ac:dyDescent="0.25">
      <c r="B97" s="24">
        <v>2370</v>
      </c>
      <c r="C97" s="27">
        <v>85</v>
      </c>
      <c r="D97" s="27">
        <v>190</v>
      </c>
      <c r="E97" s="27">
        <v>1876</v>
      </c>
      <c r="F97" s="27">
        <v>-870.64</v>
      </c>
      <c r="G97" s="27">
        <v>-15.9</v>
      </c>
      <c r="H97" s="34">
        <v>3.278</v>
      </c>
      <c r="I97" s="34">
        <v>8.8882999999999992</v>
      </c>
      <c r="J97" s="34">
        <v>3.5630000000000002</v>
      </c>
    </row>
    <row r="98" spans="2:10" x14ac:dyDescent="0.25">
      <c r="B98" s="24">
        <v>2400</v>
      </c>
      <c r="C98" s="27">
        <v>85</v>
      </c>
      <c r="D98" s="27">
        <v>190</v>
      </c>
      <c r="E98" s="27">
        <v>1878.62</v>
      </c>
      <c r="F98" s="27">
        <v>-900.07</v>
      </c>
      <c r="G98" s="27">
        <v>-21.09</v>
      </c>
      <c r="H98" s="34">
        <v>3.3814000000000002</v>
      </c>
      <c r="I98" s="34">
        <v>9.16</v>
      </c>
      <c r="J98" s="34">
        <v>3.5684999999999998</v>
      </c>
    </row>
    <row r="99" spans="2:10" x14ac:dyDescent="0.25">
      <c r="B99" s="24">
        <v>2430</v>
      </c>
      <c r="C99" s="27">
        <v>85</v>
      </c>
      <c r="D99" s="27">
        <v>190</v>
      </c>
      <c r="E99" s="27">
        <v>1881.23</v>
      </c>
      <c r="F99" s="27">
        <v>-929.5</v>
      </c>
      <c r="G99" s="27">
        <v>-26.28</v>
      </c>
      <c r="H99" s="34">
        <v>3.4857999999999998</v>
      </c>
      <c r="I99" s="34">
        <v>9.4330999999999996</v>
      </c>
      <c r="J99" s="34">
        <v>3.5741000000000001</v>
      </c>
    </row>
    <row r="100" spans="2:10" x14ac:dyDescent="0.25">
      <c r="B100" s="24">
        <v>2460</v>
      </c>
      <c r="C100" s="27">
        <v>85</v>
      </c>
      <c r="D100" s="27">
        <v>190</v>
      </c>
      <c r="E100" s="27">
        <v>1883.85</v>
      </c>
      <c r="F100" s="27">
        <v>-958.94</v>
      </c>
      <c r="G100" s="27">
        <v>-31.47</v>
      </c>
      <c r="H100" s="34">
        <v>3.5909</v>
      </c>
      <c r="I100" s="34">
        <v>9.7073999999999998</v>
      </c>
      <c r="J100" s="34">
        <v>3.5798999999999999</v>
      </c>
    </row>
    <row r="101" spans="2:10" x14ac:dyDescent="0.25">
      <c r="B101" s="24">
        <v>2490</v>
      </c>
      <c r="C101" s="27">
        <v>85</v>
      </c>
      <c r="D101" s="27">
        <v>190</v>
      </c>
      <c r="E101" s="27">
        <v>1886.46</v>
      </c>
      <c r="F101" s="27">
        <v>-988.37</v>
      </c>
      <c r="G101" s="27">
        <v>-36.659999999999997</v>
      </c>
      <c r="H101" s="34">
        <v>3.6968000000000001</v>
      </c>
      <c r="I101" s="34">
        <v>9.9829000000000008</v>
      </c>
      <c r="J101" s="34">
        <v>3.5857999999999999</v>
      </c>
    </row>
    <row r="102" spans="2:10" x14ac:dyDescent="0.25">
      <c r="B102" s="24">
        <v>2520</v>
      </c>
      <c r="C102" s="27">
        <v>85</v>
      </c>
      <c r="D102" s="27">
        <v>190</v>
      </c>
      <c r="E102" s="27">
        <v>1889.08</v>
      </c>
      <c r="F102" s="27">
        <v>-1017.8</v>
      </c>
      <c r="G102" s="27">
        <v>-41.85</v>
      </c>
      <c r="H102" s="34">
        <v>3.8033999999999999</v>
      </c>
      <c r="I102" s="34">
        <v>10.259399999999999</v>
      </c>
      <c r="J102" s="34">
        <v>3.5918000000000001</v>
      </c>
    </row>
    <row r="103" spans="2:10" x14ac:dyDescent="0.25">
      <c r="B103" s="24">
        <v>2550</v>
      </c>
      <c r="C103" s="27">
        <v>85</v>
      </c>
      <c r="D103" s="27">
        <v>190</v>
      </c>
      <c r="E103" s="27">
        <v>1891.69</v>
      </c>
      <c r="F103" s="27">
        <v>-1047.23</v>
      </c>
      <c r="G103" s="27">
        <v>-47.04</v>
      </c>
      <c r="H103" s="34">
        <v>3.9104999999999999</v>
      </c>
      <c r="I103" s="34">
        <v>10.537000000000001</v>
      </c>
      <c r="J103" s="34">
        <v>3.5979999999999999</v>
      </c>
    </row>
    <row r="104" spans="2:10" x14ac:dyDescent="0.25">
      <c r="B104" s="24">
        <v>2580</v>
      </c>
      <c r="C104" s="27">
        <v>85</v>
      </c>
      <c r="D104" s="27">
        <v>190</v>
      </c>
      <c r="E104" s="27">
        <v>1894.31</v>
      </c>
      <c r="F104" s="27">
        <v>-1076.6600000000001</v>
      </c>
      <c r="G104" s="27">
        <v>-52.23</v>
      </c>
      <c r="H104" s="34">
        <v>4.0183</v>
      </c>
      <c r="I104" s="34">
        <v>10.8154</v>
      </c>
      <c r="J104" s="34">
        <v>3.6044</v>
      </c>
    </row>
    <row r="105" spans="2:10" x14ac:dyDescent="0.25">
      <c r="B105" s="24">
        <v>2610</v>
      </c>
      <c r="C105" s="27">
        <v>85</v>
      </c>
      <c r="D105" s="27">
        <v>190</v>
      </c>
      <c r="E105" s="27">
        <v>1896.92</v>
      </c>
      <c r="F105" s="27">
        <v>-1106.0899999999999</v>
      </c>
      <c r="G105" s="27">
        <v>-57.41</v>
      </c>
      <c r="H105" s="34">
        <v>4.1265000000000001</v>
      </c>
      <c r="I105" s="34">
        <v>11.0946</v>
      </c>
      <c r="J105" s="34">
        <v>3.6109</v>
      </c>
    </row>
    <row r="106" spans="2:10" x14ac:dyDescent="0.25">
      <c r="B106" s="24">
        <v>2640</v>
      </c>
      <c r="C106" s="27">
        <v>85</v>
      </c>
      <c r="D106" s="27">
        <v>190</v>
      </c>
      <c r="E106" s="27">
        <v>1899.54</v>
      </c>
      <c r="F106" s="27">
        <v>-1135.53</v>
      </c>
      <c r="G106" s="27">
        <v>-62.6</v>
      </c>
      <c r="H106" s="34">
        <v>4.2352999999999996</v>
      </c>
      <c r="I106" s="34">
        <v>11.374700000000001</v>
      </c>
      <c r="J106" s="34">
        <v>3.6175000000000002</v>
      </c>
    </row>
    <row r="107" spans="2:10" x14ac:dyDescent="0.25">
      <c r="B107" s="24">
        <v>2670</v>
      </c>
      <c r="C107" s="27">
        <v>85</v>
      </c>
      <c r="D107" s="27">
        <v>190</v>
      </c>
      <c r="E107" s="27">
        <v>1902.15</v>
      </c>
      <c r="F107" s="27">
        <v>-1164.96</v>
      </c>
      <c r="G107" s="27">
        <v>-67.790000000000006</v>
      </c>
      <c r="H107" s="34">
        <v>4.3445</v>
      </c>
      <c r="I107" s="34">
        <v>11.6554</v>
      </c>
      <c r="J107" s="34">
        <v>3.6242999999999999</v>
      </c>
    </row>
    <row r="108" spans="2:10" x14ac:dyDescent="0.25">
      <c r="B108" s="24">
        <v>2700</v>
      </c>
      <c r="C108" s="27">
        <v>85</v>
      </c>
      <c r="D108" s="27">
        <v>190</v>
      </c>
      <c r="E108" s="27">
        <v>1904.77</v>
      </c>
      <c r="F108" s="27">
        <v>-1194.3900000000001</v>
      </c>
      <c r="G108" s="27">
        <v>-72.98</v>
      </c>
      <c r="H108" s="34">
        <v>4.4541000000000004</v>
      </c>
      <c r="I108" s="34">
        <v>11.9368</v>
      </c>
      <c r="J108" s="34">
        <v>3.6312000000000002</v>
      </c>
    </row>
    <row r="109" spans="2:10" x14ac:dyDescent="0.25">
      <c r="B109" s="24">
        <v>2730</v>
      </c>
      <c r="C109" s="27">
        <v>85</v>
      </c>
      <c r="D109" s="27">
        <v>190</v>
      </c>
      <c r="E109" s="27">
        <v>1907.38</v>
      </c>
      <c r="F109" s="27">
        <v>-1223.82</v>
      </c>
      <c r="G109" s="27">
        <v>-78.17</v>
      </c>
      <c r="H109" s="34">
        <v>4.5640999999999998</v>
      </c>
      <c r="I109" s="34">
        <v>12.2189</v>
      </c>
      <c r="J109" s="34">
        <v>3.6383000000000001</v>
      </c>
    </row>
    <row r="110" spans="2:10" x14ac:dyDescent="0.25">
      <c r="B110" s="24">
        <v>2760</v>
      </c>
      <c r="C110" s="27">
        <v>85</v>
      </c>
      <c r="D110" s="27">
        <v>190</v>
      </c>
      <c r="E110" s="27">
        <v>1910</v>
      </c>
      <c r="F110" s="27">
        <v>-1253.25</v>
      </c>
      <c r="G110" s="27">
        <v>-83.36</v>
      </c>
      <c r="H110" s="34">
        <v>4.6745000000000001</v>
      </c>
      <c r="I110" s="34">
        <v>12.5015</v>
      </c>
      <c r="J110" s="34">
        <v>3.6455000000000002</v>
      </c>
    </row>
    <row r="111" spans="2:10" x14ac:dyDescent="0.25">
      <c r="B111" s="24">
        <v>2790</v>
      </c>
      <c r="C111" s="27">
        <v>85</v>
      </c>
      <c r="D111" s="27">
        <v>190</v>
      </c>
      <c r="E111" s="27">
        <v>1912.61</v>
      </c>
      <c r="F111" s="27">
        <v>-1282.69</v>
      </c>
      <c r="G111" s="27">
        <v>-88.55</v>
      </c>
      <c r="H111" s="34">
        <v>4.7851999999999997</v>
      </c>
      <c r="I111" s="34">
        <v>12.784599999999999</v>
      </c>
      <c r="J111" s="34">
        <v>3.6528</v>
      </c>
    </row>
    <row r="112" spans="2:10" x14ac:dyDescent="0.25">
      <c r="B112" s="24">
        <v>2820</v>
      </c>
      <c r="C112" s="27">
        <v>85</v>
      </c>
      <c r="D112" s="27">
        <v>190</v>
      </c>
      <c r="E112" s="27">
        <v>1915.22</v>
      </c>
      <c r="F112" s="27">
        <v>-1312.12</v>
      </c>
      <c r="G112" s="27">
        <v>-93.74</v>
      </c>
      <c r="H112" s="34">
        <v>4.8962000000000003</v>
      </c>
      <c r="I112" s="34">
        <v>13.068300000000001</v>
      </c>
      <c r="J112" s="34">
        <v>3.6602999999999999</v>
      </c>
    </row>
  </sheetData>
  <sheetProtection password="DD1B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4"/>
  <sheetViews>
    <sheetView workbookViewId="0"/>
  </sheetViews>
  <sheetFormatPr defaultRowHeight="15" x14ac:dyDescent="0.25"/>
  <sheetData>
    <row r="1" spans="1:17" x14ac:dyDescent="0.25">
      <c r="A1" s="6" t="s">
        <v>47</v>
      </c>
      <c r="B1" s="6"/>
      <c r="C1" s="6"/>
      <c r="D1" s="6"/>
      <c r="E1" s="6"/>
      <c r="F1" s="6"/>
      <c r="G1" s="6"/>
      <c r="H1" s="6"/>
      <c r="I1" s="6"/>
      <c r="J1" s="6"/>
    </row>
    <row r="2" spans="1:17" x14ac:dyDescent="0.25">
      <c r="A2" t="s">
        <v>72</v>
      </c>
    </row>
    <row r="3" spans="1:17" x14ac:dyDescent="0.25">
      <c r="A3" s="6" t="s">
        <v>81</v>
      </c>
      <c r="B3" s="6" t="s">
        <v>82</v>
      </c>
      <c r="C3" s="6" t="s">
        <v>83</v>
      </c>
      <c r="D3" s="6" t="s">
        <v>84</v>
      </c>
      <c r="E3" s="6" t="s">
        <v>85</v>
      </c>
      <c r="F3" s="6" t="s">
        <v>86</v>
      </c>
      <c r="G3" s="6" t="s">
        <v>87</v>
      </c>
      <c r="H3" s="6" t="s">
        <v>88</v>
      </c>
      <c r="I3" s="6" t="s">
        <v>89</v>
      </c>
      <c r="J3" s="6" t="s">
        <v>90</v>
      </c>
      <c r="K3" t="s">
        <v>91</v>
      </c>
      <c r="L3" t="s">
        <v>92</v>
      </c>
      <c r="M3" s="25" t="s">
        <v>109</v>
      </c>
      <c r="N3" s="25"/>
      <c r="O3" s="25" t="s">
        <v>110</v>
      </c>
    </row>
    <row r="4" spans="1:17" x14ac:dyDescent="0.25">
      <c r="A4" s="6" t="s">
        <v>15</v>
      </c>
      <c r="B4" s="6" t="s">
        <v>93</v>
      </c>
      <c r="C4" s="6" t="s">
        <v>93</v>
      </c>
      <c r="D4" s="6" t="s">
        <v>93</v>
      </c>
      <c r="E4" s="6" t="s">
        <v>93</v>
      </c>
      <c r="F4" s="6" t="s">
        <v>93</v>
      </c>
      <c r="G4" s="6" t="s">
        <v>93</v>
      </c>
      <c r="H4" s="6" t="s">
        <v>93</v>
      </c>
      <c r="I4" s="6" t="s">
        <v>95</v>
      </c>
      <c r="J4" s="6" t="s">
        <v>93</v>
      </c>
      <c r="K4" t="s">
        <v>94</v>
      </c>
      <c r="L4" t="s">
        <v>94</v>
      </c>
      <c r="M4" s="25" t="s">
        <v>15</v>
      </c>
      <c r="N4" s="25"/>
      <c r="O4" s="25"/>
    </row>
    <row r="5" spans="1:17" x14ac:dyDescent="0.25">
      <c r="A5" s="27">
        <v>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10</v>
      </c>
      <c r="I5" s="27">
        <v>90</v>
      </c>
      <c r="J5" s="27">
        <v>10</v>
      </c>
      <c r="K5" s="34">
        <v>0</v>
      </c>
      <c r="L5" s="34">
        <v>0</v>
      </c>
      <c r="M5" s="26">
        <f t="shared" ref="M5:M36" si="0">((ref_diam+offset_diam)/2)/(12*3.281)</f>
        <v>0.76196281621456874</v>
      </c>
      <c r="N5" s="27"/>
      <c r="O5" s="27">
        <f t="shared" ref="O5:O36" si="1">(J5-M5-surface_margin)/(scaling_factor*(SQRT(K5^2+L5^2+sigma_pa^2)))</f>
        <v>5.1074498193059608</v>
      </c>
    </row>
    <row r="6" spans="1:17" x14ac:dyDescent="0.25">
      <c r="A6" s="27">
        <v>1</v>
      </c>
      <c r="B6" s="27">
        <v>1</v>
      </c>
      <c r="C6" s="27">
        <v>0</v>
      </c>
      <c r="D6" s="27">
        <v>0</v>
      </c>
      <c r="E6" s="27">
        <v>1</v>
      </c>
      <c r="F6" s="27">
        <v>1</v>
      </c>
      <c r="G6" s="27">
        <v>0</v>
      </c>
      <c r="H6" s="27">
        <v>10</v>
      </c>
      <c r="I6" s="27">
        <v>90</v>
      </c>
      <c r="J6" s="27">
        <v>10</v>
      </c>
      <c r="K6" s="34">
        <v>1.6999999999999999E-3</v>
      </c>
      <c r="L6" s="34">
        <v>1.6999999999999999E-3</v>
      </c>
      <c r="M6" s="26">
        <f t="shared" si="0"/>
        <v>0.76196281621456874</v>
      </c>
      <c r="N6" s="27"/>
      <c r="O6" s="27">
        <f t="shared" si="1"/>
        <v>5.1073907782098198</v>
      </c>
      <c r="Q6" s="27"/>
    </row>
    <row r="7" spans="1:17" x14ac:dyDescent="0.25">
      <c r="A7" s="27">
        <v>30</v>
      </c>
      <c r="B7" s="27">
        <v>30</v>
      </c>
      <c r="C7" s="27">
        <v>0</v>
      </c>
      <c r="D7" s="27">
        <v>0</v>
      </c>
      <c r="E7" s="27">
        <v>30</v>
      </c>
      <c r="F7" s="27">
        <v>30</v>
      </c>
      <c r="G7" s="27">
        <v>0</v>
      </c>
      <c r="H7" s="27">
        <v>10</v>
      </c>
      <c r="I7" s="27">
        <v>90</v>
      </c>
      <c r="J7" s="27">
        <v>10</v>
      </c>
      <c r="K7" s="34">
        <v>5.3699999999999998E-2</v>
      </c>
      <c r="L7" s="34">
        <v>5.3699999999999998E-2</v>
      </c>
      <c r="M7" s="26">
        <f t="shared" si="0"/>
        <v>0.76196281621456874</v>
      </c>
      <c r="N7" s="27"/>
      <c r="O7" s="27">
        <f t="shared" si="1"/>
        <v>5.0495367274124403</v>
      </c>
      <c r="Q7" s="27"/>
    </row>
    <row r="8" spans="1:17" x14ac:dyDescent="0.25">
      <c r="A8" s="27">
        <v>60</v>
      </c>
      <c r="B8" s="27">
        <v>60</v>
      </c>
      <c r="C8" s="27">
        <v>0</v>
      </c>
      <c r="D8" s="27">
        <v>0</v>
      </c>
      <c r="E8" s="27">
        <v>60</v>
      </c>
      <c r="F8" s="27">
        <v>60</v>
      </c>
      <c r="G8" s="27">
        <v>0</v>
      </c>
      <c r="H8" s="27">
        <v>10</v>
      </c>
      <c r="I8" s="27">
        <v>90</v>
      </c>
      <c r="J8" s="27">
        <v>10</v>
      </c>
      <c r="K8" s="34">
        <v>0.1074</v>
      </c>
      <c r="L8" s="34">
        <v>0.1074</v>
      </c>
      <c r="M8" s="26">
        <f t="shared" si="0"/>
        <v>0.76196281621456874</v>
      </c>
      <c r="N8" s="27"/>
      <c r="O8" s="27">
        <f t="shared" si="1"/>
        <v>4.8869455396265238</v>
      </c>
      <c r="Q8" s="27"/>
    </row>
    <row r="9" spans="1:17" x14ac:dyDescent="0.25">
      <c r="A9" s="27">
        <v>90</v>
      </c>
      <c r="B9" s="27">
        <v>90</v>
      </c>
      <c r="C9" s="27">
        <v>0</v>
      </c>
      <c r="D9" s="27">
        <v>0</v>
      </c>
      <c r="E9" s="27">
        <v>90</v>
      </c>
      <c r="F9" s="27">
        <v>90</v>
      </c>
      <c r="G9" s="27">
        <v>0</v>
      </c>
      <c r="H9" s="27">
        <v>10</v>
      </c>
      <c r="I9" s="27">
        <v>90</v>
      </c>
      <c r="J9" s="27">
        <v>10</v>
      </c>
      <c r="K9" s="34">
        <v>0.16120000000000001</v>
      </c>
      <c r="L9" s="34">
        <v>0.16120000000000001</v>
      </c>
      <c r="M9" s="26">
        <f t="shared" si="0"/>
        <v>0.76196281621456874</v>
      </c>
      <c r="N9" s="27"/>
      <c r="O9" s="27">
        <f t="shared" si="1"/>
        <v>4.6472023215119496</v>
      </c>
      <c r="Q9" s="27"/>
    </row>
    <row r="10" spans="1:17" x14ac:dyDescent="0.25">
      <c r="A10" s="27">
        <v>120</v>
      </c>
      <c r="B10" s="27">
        <v>120</v>
      </c>
      <c r="C10" s="27">
        <v>0</v>
      </c>
      <c r="D10" s="27">
        <v>0</v>
      </c>
      <c r="E10" s="27">
        <v>120</v>
      </c>
      <c r="F10" s="27">
        <v>120</v>
      </c>
      <c r="G10" s="27">
        <v>0</v>
      </c>
      <c r="H10" s="27">
        <v>10</v>
      </c>
      <c r="I10" s="27">
        <v>90</v>
      </c>
      <c r="J10" s="27">
        <v>10</v>
      </c>
      <c r="K10" s="34">
        <v>0.215</v>
      </c>
      <c r="L10" s="34">
        <v>0.215</v>
      </c>
      <c r="M10" s="26">
        <f t="shared" si="0"/>
        <v>0.76196281621456874</v>
      </c>
      <c r="N10" s="27"/>
      <c r="O10" s="27">
        <f t="shared" si="1"/>
        <v>4.3639074095418469</v>
      </c>
      <c r="Q10" s="27"/>
    </row>
    <row r="11" spans="1:17" x14ac:dyDescent="0.25">
      <c r="A11" s="27">
        <v>150</v>
      </c>
      <c r="B11" s="27">
        <v>150</v>
      </c>
      <c r="C11" s="27">
        <v>0</v>
      </c>
      <c r="D11" s="27">
        <v>0</v>
      </c>
      <c r="E11" s="27">
        <v>150</v>
      </c>
      <c r="F11" s="27">
        <v>150</v>
      </c>
      <c r="G11" s="27">
        <v>0</v>
      </c>
      <c r="H11" s="27">
        <v>10</v>
      </c>
      <c r="I11" s="27">
        <v>90</v>
      </c>
      <c r="J11" s="27">
        <v>10</v>
      </c>
      <c r="K11" s="34">
        <v>0.26879999999999998</v>
      </c>
      <c r="L11" s="34">
        <v>0.26879999999999998</v>
      </c>
      <c r="M11" s="26">
        <f t="shared" si="0"/>
        <v>0.76196281621456874</v>
      </c>
      <c r="N11" s="27"/>
      <c r="O11" s="27">
        <f t="shared" si="1"/>
        <v>4.0658075872727029</v>
      </c>
      <c r="Q11" s="27"/>
    </row>
    <row r="12" spans="1:17" x14ac:dyDescent="0.25">
      <c r="A12" s="27">
        <v>180</v>
      </c>
      <c r="B12" s="27">
        <v>180</v>
      </c>
      <c r="C12" s="27">
        <v>0</v>
      </c>
      <c r="D12" s="27">
        <v>0</v>
      </c>
      <c r="E12" s="27">
        <v>180</v>
      </c>
      <c r="F12" s="27">
        <v>180</v>
      </c>
      <c r="G12" s="27">
        <v>0</v>
      </c>
      <c r="H12" s="27">
        <v>10</v>
      </c>
      <c r="I12" s="27">
        <v>90</v>
      </c>
      <c r="J12" s="27">
        <v>10</v>
      </c>
      <c r="K12" s="34">
        <v>0.32250000000000001</v>
      </c>
      <c r="L12" s="34">
        <v>0.32250000000000001</v>
      </c>
      <c r="M12" s="26">
        <f t="shared" si="0"/>
        <v>0.76196281621456874</v>
      </c>
      <c r="N12" s="27"/>
      <c r="O12" s="27">
        <f t="shared" si="1"/>
        <v>3.7734226092792764</v>
      </c>
      <c r="Q12" s="27"/>
    </row>
    <row r="13" spans="1:17" x14ac:dyDescent="0.25">
      <c r="A13" s="27">
        <v>210</v>
      </c>
      <c r="B13" s="27">
        <v>210</v>
      </c>
      <c r="C13" s="27">
        <v>0</v>
      </c>
      <c r="D13" s="27">
        <v>0</v>
      </c>
      <c r="E13" s="27">
        <v>210</v>
      </c>
      <c r="F13" s="27">
        <v>210</v>
      </c>
      <c r="G13" s="27">
        <v>0</v>
      </c>
      <c r="H13" s="27">
        <v>10</v>
      </c>
      <c r="I13" s="27">
        <v>90</v>
      </c>
      <c r="J13" s="27">
        <v>10</v>
      </c>
      <c r="K13" s="34">
        <v>0.37630000000000002</v>
      </c>
      <c r="L13" s="34">
        <v>0.37630000000000002</v>
      </c>
      <c r="M13" s="26">
        <f t="shared" si="0"/>
        <v>0.76196281621456874</v>
      </c>
      <c r="N13" s="27"/>
      <c r="O13" s="27">
        <f t="shared" si="1"/>
        <v>3.4972579479646284</v>
      </c>
      <c r="Q13" s="27"/>
    </row>
    <row r="14" spans="1:17" x14ac:dyDescent="0.25">
      <c r="A14" s="27">
        <v>240</v>
      </c>
      <c r="B14" s="27">
        <v>240</v>
      </c>
      <c r="C14" s="27">
        <v>0</v>
      </c>
      <c r="D14" s="27">
        <v>0</v>
      </c>
      <c r="E14" s="27">
        <v>240</v>
      </c>
      <c r="F14" s="27">
        <v>240</v>
      </c>
      <c r="G14" s="27">
        <v>0</v>
      </c>
      <c r="H14" s="27">
        <v>10</v>
      </c>
      <c r="I14" s="27">
        <v>90</v>
      </c>
      <c r="J14" s="27">
        <v>10</v>
      </c>
      <c r="K14" s="34">
        <v>0.43009999999999998</v>
      </c>
      <c r="L14" s="34">
        <v>0.43009999999999998</v>
      </c>
      <c r="M14" s="26">
        <f t="shared" si="0"/>
        <v>0.76196281621456874</v>
      </c>
      <c r="N14" s="27"/>
      <c r="O14" s="27">
        <f t="shared" si="1"/>
        <v>3.2433070629750147</v>
      </c>
      <c r="Q14" s="27"/>
    </row>
    <row r="15" spans="1:17" x14ac:dyDescent="0.25">
      <c r="A15" s="27">
        <v>270</v>
      </c>
      <c r="B15" s="27">
        <v>270</v>
      </c>
      <c r="C15" s="27">
        <v>0</v>
      </c>
      <c r="D15" s="27">
        <v>0</v>
      </c>
      <c r="E15" s="27">
        <v>270</v>
      </c>
      <c r="F15" s="27">
        <v>270</v>
      </c>
      <c r="G15" s="27">
        <v>0</v>
      </c>
      <c r="H15" s="27">
        <v>10</v>
      </c>
      <c r="I15" s="27">
        <v>90</v>
      </c>
      <c r="J15" s="27">
        <v>10</v>
      </c>
      <c r="K15" s="34">
        <v>0.48380000000000001</v>
      </c>
      <c r="L15" s="34">
        <v>0.48380000000000001</v>
      </c>
      <c r="M15" s="26">
        <f t="shared" si="0"/>
        <v>0.76196281621456874</v>
      </c>
      <c r="N15" s="27"/>
      <c r="O15" s="27">
        <f t="shared" si="1"/>
        <v>3.0135203321457453</v>
      </c>
      <c r="Q15" s="27"/>
    </row>
    <row r="16" spans="1:17" x14ac:dyDescent="0.25">
      <c r="A16" s="27">
        <v>300</v>
      </c>
      <c r="B16" s="27">
        <v>300</v>
      </c>
      <c r="C16" s="27">
        <v>0</v>
      </c>
      <c r="D16" s="27">
        <v>0</v>
      </c>
      <c r="E16" s="27">
        <v>300</v>
      </c>
      <c r="F16" s="27">
        <v>300</v>
      </c>
      <c r="G16" s="27">
        <v>0</v>
      </c>
      <c r="H16" s="27">
        <v>10</v>
      </c>
      <c r="I16" s="27">
        <v>90</v>
      </c>
      <c r="J16" s="27">
        <v>10</v>
      </c>
      <c r="K16" s="34">
        <v>0.53759999999999997</v>
      </c>
      <c r="L16" s="34">
        <v>0.53759999999999997</v>
      </c>
      <c r="M16" s="26">
        <f t="shared" si="0"/>
        <v>0.76196281621456874</v>
      </c>
      <c r="N16" s="27"/>
      <c r="O16" s="27">
        <f t="shared" si="1"/>
        <v>2.8064139288135816</v>
      </c>
      <c r="Q16" s="27"/>
    </row>
    <row r="17" spans="1:17" x14ac:dyDescent="0.25">
      <c r="A17" s="27">
        <v>330</v>
      </c>
      <c r="B17" s="27">
        <v>330</v>
      </c>
      <c r="C17" s="27">
        <v>0</v>
      </c>
      <c r="D17" s="27">
        <v>0</v>
      </c>
      <c r="E17" s="27">
        <v>330</v>
      </c>
      <c r="F17" s="27">
        <v>330</v>
      </c>
      <c r="G17" s="27">
        <v>0</v>
      </c>
      <c r="H17" s="27">
        <v>10</v>
      </c>
      <c r="I17" s="27">
        <v>90</v>
      </c>
      <c r="J17" s="27">
        <v>10</v>
      </c>
      <c r="K17" s="34">
        <v>0.59140000000000004</v>
      </c>
      <c r="L17" s="34">
        <v>0.59140000000000004</v>
      </c>
      <c r="M17" s="26">
        <f t="shared" si="0"/>
        <v>0.76196281621456874</v>
      </c>
      <c r="N17" s="27"/>
      <c r="O17" s="27">
        <f t="shared" si="1"/>
        <v>2.6207453078492478</v>
      </c>
      <c r="Q17" s="27"/>
    </row>
    <row r="18" spans="1:17" x14ac:dyDescent="0.25">
      <c r="A18" s="27">
        <v>360</v>
      </c>
      <c r="B18" s="27">
        <v>360</v>
      </c>
      <c r="C18" s="27">
        <v>0</v>
      </c>
      <c r="D18" s="27">
        <v>0</v>
      </c>
      <c r="E18" s="27">
        <v>360</v>
      </c>
      <c r="F18" s="27">
        <v>360</v>
      </c>
      <c r="G18" s="27">
        <v>0</v>
      </c>
      <c r="H18" s="27">
        <v>10</v>
      </c>
      <c r="I18" s="27">
        <v>90</v>
      </c>
      <c r="J18" s="27">
        <v>10</v>
      </c>
      <c r="K18" s="34">
        <v>0.6452</v>
      </c>
      <c r="L18" s="34">
        <v>0.6452</v>
      </c>
      <c r="M18" s="26">
        <f t="shared" si="0"/>
        <v>0.76196281621456874</v>
      </c>
      <c r="N18" s="27"/>
      <c r="O18" s="27">
        <f t="shared" si="1"/>
        <v>2.4544088323009099</v>
      </c>
      <c r="Q18" s="27"/>
    </row>
    <row r="19" spans="1:17" x14ac:dyDescent="0.25">
      <c r="A19" s="27">
        <v>390</v>
      </c>
      <c r="B19" s="27">
        <v>390</v>
      </c>
      <c r="C19" s="27">
        <v>0</v>
      </c>
      <c r="D19" s="27">
        <v>0</v>
      </c>
      <c r="E19" s="27">
        <v>390</v>
      </c>
      <c r="F19" s="27">
        <v>390</v>
      </c>
      <c r="G19" s="27">
        <v>0</v>
      </c>
      <c r="H19" s="27">
        <v>10</v>
      </c>
      <c r="I19" s="27">
        <v>90</v>
      </c>
      <c r="J19" s="27">
        <v>10</v>
      </c>
      <c r="K19" s="34">
        <v>0.69889999999999997</v>
      </c>
      <c r="L19" s="34">
        <v>0.69889999999999997</v>
      </c>
      <c r="M19" s="26">
        <f t="shared" si="0"/>
        <v>0.76196281621456874</v>
      </c>
      <c r="N19" s="27"/>
      <c r="O19" s="27">
        <f t="shared" si="1"/>
        <v>2.3055023086376361</v>
      </c>
      <c r="Q19" s="27"/>
    </row>
    <row r="20" spans="1:17" x14ac:dyDescent="0.25">
      <c r="A20" s="27">
        <v>420</v>
      </c>
      <c r="B20" s="27">
        <v>420</v>
      </c>
      <c r="C20" s="27">
        <v>0</v>
      </c>
      <c r="D20" s="27">
        <v>0</v>
      </c>
      <c r="E20" s="27">
        <v>420</v>
      </c>
      <c r="F20" s="27">
        <v>420</v>
      </c>
      <c r="G20" s="27">
        <v>0</v>
      </c>
      <c r="H20" s="27">
        <v>10</v>
      </c>
      <c r="I20" s="27">
        <v>90</v>
      </c>
      <c r="J20" s="27">
        <v>10</v>
      </c>
      <c r="K20" s="34">
        <v>0.75270000000000004</v>
      </c>
      <c r="L20" s="34">
        <v>0.75270000000000004</v>
      </c>
      <c r="M20" s="26">
        <f t="shared" si="0"/>
        <v>0.76196281621456874</v>
      </c>
      <c r="N20" s="27"/>
      <c r="O20" s="27">
        <f t="shared" si="1"/>
        <v>2.1714259968455907</v>
      </c>
      <c r="Q20" s="27"/>
    </row>
    <row r="21" spans="1:17" x14ac:dyDescent="0.25">
      <c r="A21" s="27">
        <v>450</v>
      </c>
      <c r="B21" s="27">
        <v>450</v>
      </c>
      <c r="C21" s="27">
        <v>0</v>
      </c>
      <c r="D21" s="27">
        <v>0</v>
      </c>
      <c r="E21" s="27">
        <v>450</v>
      </c>
      <c r="F21" s="27">
        <v>450</v>
      </c>
      <c r="G21" s="27">
        <v>0</v>
      </c>
      <c r="H21" s="27">
        <v>10</v>
      </c>
      <c r="I21" s="27">
        <v>90</v>
      </c>
      <c r="J21" s="27">
        <v>10</v>
      </c>
      <c r="K21" s="34">
        <v>0.80649999999999999</v>
      </c>
      <c r="L21" s="34">
        <v>0.80649999999999999</v>
      </c>
      <c r="M21" s="26">
        <f t="shared" si="0"/>
        <v>0.76196281621456874</v>
      </c>
      <c r="N21" s="27"/>
      <c r="O21" s="27">
        <f t="shared" si="1"/>
        <v>2.0506162044711633</v>
      </c>
      <c r="Q21" s="27"/>
    </row>
    <row r="22" spans="1:17" x14ac:dyDescent="0.25">
      <c r="A22" s="27">
        <v>480</v>
      </c>
      <c r="B22" s="27">
        <v>480</v>
      </c>
      <c r="C22" s="27">
        <v>0</v>
      </c>
      <c r="D22" s="27">
        <v>0</v>
      </c>
      <c r="E22" s="27">
        <v>480</v>
      </c>
      <c r="F22" s="27">
        <v>480</v>
      </c>
      <c r="G22" s="27">
        <v>0</v>
      </c>
      <c r="H22" s="27">
        <v>10</v>
      </c>
      <c r="I22" s="27">
        <v>90</v>
      </c>
      <c r="J22" s="27">
        <v>10</v>
      </c>
      <c r="K22" s="34">
        <v>0.86019999999999996</v>
      </c>
      <c r="L22" s="34">
        <v>0.86019999999999996</v>
      </c>
      <c r="M22" s="26">
        <f t="shared" si="0"/>
        <v>0.76196281621456874</v>
      </c>
      <c r="N22" s="27"/>
      <c r="O22" s="27">
        <f t="shared" si="1"/>
        <v>1.9416239019811579</v>
      </c>
      <c r="Q22" s="27"/>
    </row>
    <row r="23" spans="1:17" x14ac:dyDescent="0.25">
      <c r="A23" s="27">
        <v>510</v>
      </c>
      <c r="B23" s="27">
        <v>510</v>
      </c>
      <c r="C23" s="27">
        <v>0</v>
      </c>
      <c r="D23" s="27">
        <v>0</v>
      </c>
      <c r="E23" s="27">
        <v>510</v>
      </c>
      <c r="F23" s="27">
        <v>510</v>
      </c>
      <c r="G23" s="27">
        <v>0</v>
      </c>
      <c r="H23" s="27">
        <v>10</v>
      </c>
      <c r="I23" s="27">
        <v>90</v>
      </c>
      <c r="J23" s="27">
        <v>10</v>
      </c>
      <c r="K23" s="34">
        <v>0.91400000000000003</v>
      </c>
      <c r="L23" s="34">
        <v>0.91400000000000003</v>
      </c>
      <c r="M23" s="26">
        <f t="shared" si="0"/>
        <v>0.76196281621456874</v>
      </c>
      <c r="N23" s="27"/>
      <c r="O23" s="27">
        <f t="shared" si="1"/>
        <v>1.8426122054465446</v>
      </c>
      <c r="Q23" s="27"/>
    </row>
    <row r="24" spans="1:17" x14ac:dyDescent="0.25">
      <c r="A24" s="27">
        <v>540</v>
      </c>
      <c r="B24" s="27">
        <v>540</v>
      </c>
      <c r="C24" s="27">
        <v>0</v>
      </c>
      <c r="D24" s="27">
        <v>0</v>
      </c>
      <c r="E24" s="27">
        <v>540</v>
      </c>
      <c r="F24" s="27">
        <v>540</v>
      </c>
      <c r="G24" s="27">
        <v>0</v>
      </c>
      <c r="H24" s="27">
        <v>10</v>
      </c>
      <c r="I24" s="27">
        <v>90</v>
      </c>
      <c r="J24" s="27">
        <v>10</v>
      </c>
      <c r="K24" s="34">
        <v>0.96779999999999999</v>
      </c>
      <c r="L24" s="34">
        <v>0.96779999999999999</v>
      </c>
      <c r="M24" s="26">
        <f t="shared" si="0"/>
        <v>0.76196281621456874</v>
      </c>
      <c r="N24" s="27"/>
      <c r="O24" s="27">
        <f t="shared" si="1"/>
        <v>1.7525528546312346</v>
      </c>
      <c r="Q24" s="27"/>
    </row>
    <row r="25" spans="1:17" x14ac:dyDescent="0.25">
      <c r="A25" s="27">
        <v>570</v>
      </c>
      <c r="B25" s="27">
        <v>570</v>
      </c>
      <c r="C25" s="27">
        <v>0</v>
      </c>
      <c r="D25" s="27">
        <v>0</v>
      </c>
      <c r="E25" s="27">
        <v>570</v>
      </c>
      <c r="F25" s="27">
        <v>570</v>
      </c>
      <c r="G25" s="27">
        <v>0</v>
      </c>
      <c r="H25" s="27">
        <v>10</v>
      </c>
      <c r="I25" s="27">
        <v>90</v>
      </c>
      <c r="J25" s="27">
        <v>10</v>
      </c>
      <c r="K25" s="34">
        <v>1.0216000000000001</v>
      </c>
      <c r="L25" s="34">
        <v>1.0216000000000001</v>
      </c>
      <c r="M25" s="26">
        <f t="shared" si="0"/>
        <v>0.76196281621456874</v>
      </c>
      <c r="N25" s="27"/>
      <c r="O25" s="27">
        <f t="shared" si="1"/>
        <v>1.6703743260365167</v>
      </c>
      <c r="Q25" s="27"/>
    </row>
    <row r="26" spans="1:17" x14ac:dyDescent="0.25">
      <c r="A26" s="27">
        <v>600</v>
      </c>
      <c r="B26" s="27">
        <v>600</v>
      </c>
      <c r="C26" s="27">
        <v>0</v>
      </c>
      <c r="D26" s="27">
        <v>0</v>
      </c>
      <c r="E26" s="27">
        <v>600</v>
      </c>
      <c r="F26" s="27">
        <v>600</v>
      </c>
      <c r="G26" s="27">
        <v>0</v>
      </c>
      <c r="H26" s="27">
        <v>10</v>
      </c>
      <c r="I26" s="27">
        <v>90</v>
      </c>
      <c r="J26" s="27">
        <v>10</v>
      </c>
      <c r="K26" s="34">
        <v>1.0752999999999999</v>
      </c>
      <c r="L26" s="34">
        <v>1.0752999999999999</v>
      </c>
      <c r="M26" s="26">
        <f t="shared" si="0"/>
        <v>0.76196281621456874</v>
      </c>
      <c r="N26" s="27"/>
      <c r="O26" s="27">
        <f t="shared" si="1"/>
        <v>1.5952867968771263</v>
      </c>
      <c r="Q26" s="27"/>
    </row>
    <row r="27" spans="1:17" x14ac:dyDescent="0.25">
      <c r="A27" s="27">
        <v>630</v>
      </c>
      <c r="B27" s="27">
        <v>630</v>
      </c>
      <c r="C27" s="27">
        <v>0</v>
      </c>
      <c r="D27" s="27">
        <v>0</v>
      </c>
      <c r="E27" s="27">
        <v>630</v>
      </c>
      <c r="F27" s="27">
        <v>630</v>
      </c>
      <c r="G27" s="27">
        <v>0</v>
      </c>
      <c r="H27" s="27">
        <v>10</v>
      </c>
      <c r="I27" s="27">
        <v>90</v>
      </c>
      <c r="J27" s="27">
        <v>10</v>
      </c>
      <c r="K27" s="34">
        <v>1.1291</v>
      </c>
      <c r="L27" s="34">
        <v>1.1291</v>
      </c>
      <c r="M27" s="26">
        <f t="shared" si="0"/>
        <v>0.76196281621456874</v>
      </c>
      <c r="N27" s="27"/>
      <c r="O27" s="27">
        <f t="shared" si="1"/>
        <v>1.5262151367039243</v>
      </c>
      <c r="Q27" s="27"/>
    </row>
    <row r="28" spans="1:17" x14ac:dyDescent="0.25">
      <c r="A28" s="27">
        <v>660</v>
      </c>
      <c r="B28" s="27">
        <v>660</v>
      </c>
      <c r="C28" s="27">
        <v>0</v>
      </c>
      <c r="D28" s="27">
        <v>0</v>
      </c>
      <c r="E28" s="27">
        <v>660</v>
      </c>
      <c r="F28" s="27">
        <v>660</v>
      </c>
      <c r="G28" s="27">
        <v>0</v>
      </c>
      <c r="H28" s="27">
        <v>10</v>
      </c>
      <c r="I28" s="27">
        <v>90</v>
      </c>
      <c r="J28" s="27">
        <v>10</v>
      </c>
      <c r="K28" s="34">
        <v>1.1829000000000001</v>
      </c>
      <c r="L28" s="34">
        <v>1.1829000000000001</v>
      </c>
      <c r="M28" s="26">
        <f t="shared" si="0"/>
        <v>0.76196281621456874</v>
      </c>
      <c r="N28" s="27"/>
      <c r="O28" s="27">
        <f t="shared" si="1"/>
        <v>1.4626171777650578</v>
      </c>
      <c r="Q28" s="27"/>
    </row>
    <row r="29" spans="1:17" x14ac:dyDescent="0.25">
      <c r="A29" s="27">
        <v>690</v>
      </c>
      <c r="B29" s="27">
        <v>690</v>
      </c>
      <c r="C29" s="27">
        <v>0</v>
      </c>
      <c r="D29" s="27">
        <v>0</v>
      </c>
      <c r="E29" s="27">
        <v>690</v>
      </c>
      <c r="F29" s="27">
        <v>690</v>
      </c>
      <c r="G29" s="27">
        <v>0</v>
      </c>
      <c r="H29" s="27">
        <v>10</v>
      </c>
      <c r="I29" s="27">
        <v>90</v>
      </c>
      <c r="J29" s="27">
        <v>10</v>
      </c>
      <c r="K29" s="34">
        <v>1.2365999999999999</v>
      </c>
      <c r="L29" s="34">
        <v>1.2365999999999999</v>
      </c>
      <c r="M29" s="26">
        <f t="shared" si="0"/>
        <v>0.76196281621456874</v>
      </c>
      <c r="N29" s="27"/>
      <c r="O29" s="27">
        <f t="shared" si="1"/>
        <v>1.4040022048823941</v>
      </c>
      <c r="Q29" s="27"/>
    </row>
    <row r="30" spans="1:17" x14ac:dyDescent="0.25">
      <c r="A30" s="27">
        <v>720</v>
      </c>
      <c r="B30" s="27">
        <v>720</v>
      </c>
      <c r="C30" s="27">
        <v>0</v>
      </c>
      <c r="D30" s="27">
        <v>0</v>
      </c>
      <c r="E30" s="27">
        <v>720</v>
      </c>
      <c r="F30" s="27">
        <v>720</v>
      </c>
      <c r="G30" s="27">
        <v>0</v>
      </c>
      <c r="H30" s="27">
        <v>10</v>
      </c>
      <c r="I30" s="27">
        <v>90</v>
      </c>
      <c r="J30" s="27">
        <v>10</v>
      </c>
      <c r="K30" s="34">
        <v>1.2904</v>
      </c>
      <c r="L30" s="34">
        <v>1.2904</v>
      </c>
      <c r="M30" s="26">
        <f t="shared" si="0"/>
        <v>0.76196281621456874</v>
      </c>
      <c r="N30" s="27"/>
      <c r="O30" s="27">
        <f t="shared" si="1"/>
        <v>1.3496357310030735</v>
      </c>
      <c r="Q30" s="27"/>
    </row>
    <row r="31" spans="1:17" x14ac:dyDescent="0.25">
      <c r="A31" s="27">
        <v>750</v>
      </c>
      <c r="B31" s="27">
        <v>750</v>
      </c>
      <c r="C31" s="27">
        <v>0</v>
      </c>
      <c r="D31" s="27">
        <v>0</v>
      </c>
      <c r="E31" s="27">
        <v>750</v>
      </c>
      <c r="F31" s="27">
        <v>750</v>
      </c>
      <c r="G31" s="27">
        <v>0</v>
      </c>
      <c r="H31" s="27">
        <v>10</v>
      </c>
      <c r="I31" s="27">
        <v>90</v>
      </c>
      <c r="J31" s="27">
        <v>10</v>
      </c>
      <c r="K31" s="34">
        <v>1.3442000000000001</v>
      </c>
      <c r="L31" s="34">
        <v>1.3442000000000001</v>
      </c>
      <c r="M31" s="26">
        <f t="shared" si="0"/>
        <v>0.76196281621456874</v>
      </c>
      <c r="N31" s="27"/>
      <c r="O31" s="27">
        <f t="shared" si="1"/>
        <v>1.2991812871471198</v>
      </c>
      <c r="Q31" s="27"/>
    </row>
    <row r="32" spans="1:17" x14ac:dyDescent="0.25">
      <c r="A32" s="27">
        <v>780</v>
      </c>
      <c r="B32" s="27">
        <v>780</v>
      </c>
      <c r="C32" s="27">
        <v>0</v>
      </c>
      <c r="D32" s="27">
        <v>0</v>
      </c>
      <c r="E32" s="27">
        <v>780</v>
      </c>
      <c r="F32" s="27">
        <v>780</v>
      </c>
      <c r="G32" s="27">
        <v>0</v>
      </c>
      <c r="H32" s="27">
        <v>10</v>
      </c>
      <c r="I32" s="27">
        <v>90</v>
      </c>
      <c r="J32" s="27">
        <v>10</v>
      </c>
      <c r="K32" s="34">
        <v>1.3978999999999999</v>
      </c>
      <c r="L32" s="34">
        <v>1.3978999999999999</v>
      </c>
      <c r="M32" s="26">
        <f t="shared" si="0"/>
        <v>0.76196281621456874</v>
      </c>
      <c r="N32" s="27"/>
      <c r="O32" s="27">
        <f t="shared" si="1"/>
        <v>1.2523302648908734</v>
      </c>
      <c r="Q32" s="27"/>
    </row>
    <row r="33" spans="1:17" x14ac:dyDescent="0.25">
      <c r="A33" s="27">
        <v>810</v>
      </c>
      <c r="B33" s="27">
        <v>810</v>
      </c>
      <c r="C33" s="27">
        <v>0</v>
      </c>
      <c r="D33" s="27">
        <v>0</v>
      </c>
      <c r="E33" s="27">
        <v>810</v>
      </c>
      <c r="F33" s="27">
        <v>810</v>
      </c>
      <c r="G33" s="27">
        <v>0</v>
      </c>
      <c r="H33" s="27">
        <v>10</v>
      </c>
      <c r="I33" s="27">
        <v>90</v>
      </c>
      <c r="J33" s="27">
        <v>10</v>
      </c>
      <c r="K33" s="34">
        <v>1.4517</v>
      </c>
      <c r="L33" s="34">
        <v>1.4517</v>
      </c>
      <c r="M33" s="26">
        <f t="shared" si="0"/>
        <v>0.76196281621456874</v>
      </c>
      <c r="N33" s="27"/>
      <c r="O33" s="27">
        <f t="shared" si="1"/>
        <v>1.2085647100594332</v>
      </c>
      <c r="Q33" s="27"/>
    </row>
    <row r="34" spans="1:17" x14ac:dyDescent="0.25">
      <c r="A34" s="27">
        <v>840</v>
      </c>
      <c r="B34" s="27">
        <v>840</v>
      </c>
      <c r="C34" s="27">
        <v>0</v>
      </c>
      <c r="D34" s="27">
        <v>0</v>
      </c>
      <c r="E34" s="27">
        <v>840</v>
      </c>
      <c r="F34" s="27">
        <v>840</v>
      </c>
      <c r="G34" s="27">
        <v>0</v>
      </c>
      <c r="H34" s="27">
        <v>10</v>
      </c>
      <c r="I34" s="27">
        <v>90</v>
      </c>
      <c r="J34" s="27">
        <v>10</v>
      </c>
      <c r="K34" s="34">
        <v>1.5055000000000001</v>
      </c>
      <c r="L34" s="34">
        <v>1.5055000000000001</v>
      </c>
      <c r="M34" s="26">
        <f t="shared" si="0"/>
        <v>0.76196281621456874</v>
      </c>
      <c r="N34" s="27"/>
      <c r="O34" s="27">
        <f t="shared" si="1"/>
        <v>1.167672831798513</v>
      </c>
      <c r="Q34" s="27"/>
    </row>
    <row r="35" spans="1:17" x14ac:dyDescent="0.25">
      <c r="A35" s="27">
        <v>870</v>
      </c>
      <c r="B35" s="27">
        <v>870</v>
      </c>
      <c r="C35" s="27">
        <v>0</v>
      </c>
      <c r="D35" s="27">
        <v>0</v>
      </c>
      <c r="E35" s="27">
        <v>870</v>
      </c>
      <c r="F35" s="27">
        <v>870</v>
      </c>
      <c r="G35" s="27">
        <v>0</v>
      </c>
      <c r="H35" s="27">
        <v>10</v>
      </c>
      <c r="I35" s="27">
        <v>90</v>
      </c>
      <c r="J35" s="27">
        <v>10</v>
      </c>
      <c r="K35" s="34">
        <v>1.5592999999999999</v>
      </c>
      <c r="L35" s="34">
        <v>1.5592999999999999</v>
      </c>
      <c r="M35" s="26">
        <f t="shared" si="0"/>
        <v>0.76196281621456874</v>
      </c>
      <c r="N35" s="27"/>
      <c r="O35" s="27">
        <f t="shared" si="1"/>
        <v>1.1293883661514761</v>
      </c>
      <c r="Q35" s="27"/>
    </row>
    <row r="36" spans="1:17" x14ac:dyDescent="0.25">
      <c r="A36" s="27">
        <v>900</v>
      </c>
      <c r="B36" s="27">
        <v>900</v>
      </c>
      <c r="C36" s="27">
        <v>0</v>
      </c>
      <c r="D36" s="27">
        <v>0</v>
      </c>
      <c r="E36" s="27">
        <v>900</v>
      </c>
      <c r="F36" s="27">
        <v>900</v>
      </c>
      <c r="G36" s="27">
        <v>0</v>
      </c>
      <c r="H36" s="27">
        <v>10</v>
      </c>
      <c r="I36" s="27">
        <v>90</v>
      </c>
      <c r="J36" s="27">
        <v>10</v>
      </c>
      <c r="K36" s="34">
        <v>1.613</v>
      </c>
      <c r="L36" s="34">
        <v>1.613</v>
      </c>
      <c r="M36" s="26">
        <f t="shared" si="0"/>
        <v>0.76196281621456874</v>
      </c>
      <c r="N36" s="27"/>
      <c r="O36" s="27">
        <f t="shared" si="1"/>
        <v>1.0935406733588628</v>
      </c>
      <c r="Q36" s="27"/>
    </row>
    <row r="37" spans="1:17" x14ac:dyDescent="0.25">
      <c r="A37" s="27">
        <v>930</v>
      </c>
      <c r="B37" s="27">
        <v>930</v>
      </c>
      <c r="C37" s="27">
        <v>0</v>
      </c>
      <c r="D37" s="27">
        <v>0</v>
      </c>
      <c r="E37" s="27">
        <v>930</v>
      </c>
      <c r="F37" s="27">
        <v>930</v>
      </c>
      <c r="G37" s="27">
        <v>0</v>
      </c>
      <c r="H37" s="27">
        <v>10</v>
      </c>
      <c r="I37" s="27">
        <v>90</v>
      </c>
      <c r="J37" s="27">
        <v>10</v>
      </c>
      <c r="K37" s="34">
        <v>1.6668000000000001</v>
      </c>
      <c r="L37" s="34">
        <v>1.6668000000000001</v>
      </c>
      <c r="M37" s="26">
        <f t="shared" ref="M37:M68" si="2">((ref_diam+offset_diam)/2)/(12*3.281)</f>
        <v>0.76196281621456874</v>
      </c>
      <c r="N37" s="27"/>
      <c r="O37" s="27">
        <f t="shared" ref="O37:O68" si="3">(J37-M37-surface_margin)/(scaling_factor*(SQRT(K37^2+L37^2+sigma_pa^2)))</f>
        <v>1.0597879418142531</v>
      </c>
      <c r="Q37" s="27"/>
    </row>
    <row r="38" spans="1:17" x14ac:dyDescent="0.25">
      <c r="A38" s="27">
        <v>960</v>
      </c>
      <c r="B38" s="27">
        <v>960</v>
      </c>
      <c r="C38" s="27">
        <v>0</v>
      </c>
      <c r="D38" s="27">
        <v>0</v>
      </c>
      <c r="E38" s="27">
        <v>960</v>
      </c>
      <c r="F38" s="27">
        <v>960</v>
      </c>
      <c r="G38" s="27">
        <v>0</v>
      </c>
      <c r="H38" s="27">
        <v>10</v>
      </c>
      <c r="I38" s="27">
        <v>90</v>
      </c>
      <c r="J38" s="27">
        <v>10</v>
      </c>
      <c r="K38" s="34">
        <v>1.7205999999999999</v>
      </c>
      <c r="L38" s="34">
        <v>1.7205999999999999</v>
      </c>
      <c r="M38" s="26">
        <f t="shared" si="2"/>
        <v>0.76196281621456874</v>
      </c>
      <c r="N38" s="27"/>
      <c r="O38" s="27">
        <f t="shared" si="3"/>
        <v>1.028013570645645</v>
      </c>
      <c r="Q38" s="27"/>
    </row>
    <row r="39" spans="1:17" x14ac:dyDescent="0.25">
      <c r="A39" s="27">
        <v>990</v>
      </c>
      <c r="B39" s="27">
        <v>990</v>
      </c>
      <c r="C39" s="27">
        <v>0</v>
      </c>
      <c r="D39" s="27">
        <v>0</v>
      </c>
      <c r="E39" s="27">
        <v>990</v>
      </c>
      <c r="F39" s="27">
        <v>990</v>
      </c>
      <c r="G39" s="27">
        <v>0</v>
      </c>
      <c r="H39" s="27">
        <v>10</v>
      </c>
      <c r="I39" s="27">
        <v>90</v>
      </c>
      <c r="J39" s="27">
        <v>10</v>
      </c>
      <c r="K39" s="34">
        <v>1.7743</v>
      </c>
      <c r="L39" s="34">
        <v>1.7743</v>
      </c>
      <c r="M39" s="26">
        <f t="shared" si="2"/>
        <v>0.76196281621456874</v>
      </c>
      <c r="N39" s="27"/>
      <c r="O39" s="27">
        <f t="shared" si="3"/>
        <v>0.99810628799715373</v>
      </c>
      <c r="Q39" s="27"/>
    </row>
    <row r="40" spans="1:17" x14ac:dyDescent="0.25">
      <c r="A40" s="27">
        <v>1020</v>
      </c>
      <c r="B40" s="27">
        <v>1020</v>
      </c>
      <c r="C40" s="27">
        <v>-0.35</v>
      </c>
      <c r="D40" s="27">
        <v>0</v>
      </c>
      <c r="E40" s="27">
        <v>1019.98</v>
      </c>
      <c r="F40" s="27">
        <v>1019.98</v>
      </c>
      <c r="G40" s="27">
        <v>-0.35</v>
      </c>
      <c r="H40" s="27">
        <v>10.029999999999999</v>
      </c>
      <c r="I40" s="27">
        <v>89.99</v>
      </c>
      <c r="J40" s="27">
        <v>10.029999999999999</v>
      </c>
      <c r="K40" s="34">
        <v>1.8252999999999999</v>
      </c>
      <c r="L40" s="34">
        <v>1.8251999999999999</v>
      </c>
      <c r="M40" s="26">
        <f t="shared" si="2"/>
        <v>0.76196281621456874</v>
      </c>
      <c r="N40" s="27"/>
      <c r="O40" s="27">
        <f t="shared" si="3"/>
        <v>0.97452664432213665</v>
      </c>
      <c r="Q40" s="27"/>
    </row>
    <row r="41" spans="1:17" x14ac:dyDescent="0.25">
      <c r="A41" s="27">
        <v>1050</v>
      </c>
      <c r="B41" s="27">
        <v>1049.97</v>
      </c>
      <c r="C41" s="27">
        <v>-1.57</v>
      </c>
      <c r="D41" s="27">
        <v>0</v>
      </c>
      <c r="E41" s="27">
        <v>1049.95</v>
      </c>
      <c r="F41" s="27">
        <v>1049.92</v>
      </c>
      <c r="G41" s="27">
        <v>-1.56</v>
      </c>
      <c r="H41" s="27">
        <v>10.14</v>
      </c>
      <c r="I41" s="27">
        <v>89.95</v>
      </c>
      <c r="J41" s="27">
        <v>10.14</v>
      </c>
      <c r="K41" s="34">
        <v>1.8734999999999999</v>
      </c>
      <c r="L41" s="34">
        <v>1.8734</v>
      </c>
      <c r="M41" s="26">
        <f t="shared" si="2"/>
        <v>0.76196281621456874</v>
      </c>
      <c r="N41" s="27"/>
      <c r="O41" s="27">
        <f t="shared" si="3"/>
        <v>0.96198381435656077</v>
      </c>
      <c r="Q41" s="27"/>
    </row>
    <row r="42" spans="1:17" x14ac:dyDescent="0.25">
      <c r="A42" s="27">
        <v>1080</v>
      </c>
      <c r="B42" s="27">
        <v>1079.8800000000001</v>
      </c>
      <c r="C42" s="27">
        <v>-3.83</v>
      </c>
      <c r="D42" s="27">
        <v>0</v>
      </c>
      <c r="E42" s="27">
        <v>1079.92</v>
      </c>
      <c r="F42" s="27">
        <v>1079.8</v>
      </c>
      <c r="G42" s="27">
        <v>-3.81</v>
      </c>
      <c r="H42" s="27">
        <v>10.33</v>
      </c>
      <c r="I42" s="27">
        <v>89.876999999999995</v>
      </c>
      <c r="J42" s="27">
        <v>10.33</v>
      </c>
      <c r="K42" s="34">
        <v>1.9218999999999999</v>
      </c>
      <c r="L42" s="34">
        <v>1.9218</v>
      </c>
      <c r="M42" s="26">
        <f t="shared" si="2"/>
        <v>0.76196281621456874</v>
      </c>
      <c r="N42" s="27"/>
      <c r="O42" s="27">
        <f t="shared" si="3"/>
        <v>0.95820383708957424</v>
      </c>
      <c r="Q42" s="27"/>
    </row>
    <row r="43" spans="1:17" x14ac:dyDescent="0.25">
      <c r="A43" s="27">
        <v>1110</v>
      </c>
      <c r="B43" s="27">
        <v>1109.7</v>
      </c>
      <c r="C43" s="27">
        <v>-7.14</v>
      </c>
      <c r="D43" s="27">
        <v>0</v>
      </c>
      <c r="E43" s="27">
        <v>1109.8900000000001</v>
      </c>
      <c r="F43" s="27">
        <v>1109.5899999999999</v>
      </c>
      <c r="G43" s="27">
        <v>-7.1</v>
      </c>
      <c r="H43" s="27">
        <v>10.62</v>
      </c>
      <c r="I43" s="27">
        <v>89.775000000000006</v>
      </c>
      <c r="J43" s="27">
        <v>10.62</v>
      </c>
      <c r="K43" s="34">
        <v>1.9708000000000001</v>
      </c>
      <c r="L43" s="34">
        <v>1.9706999999999999</v>
      </c>
      <c r="M43" s="26">
        <f t="shared" si="2"/>
        <v>0.76196281621456874</v>
      </c>
      <c r="N43" s="27"/>
      <c r="O43" s="27">
        <f t="shared" si="3"/>
        <v>0.96444056517350374</v>
      </c>
      <c r="Q43" s="27"/>
    </row>
    <row r="44" spans="1:17" x14ac:dyDescent="0.25">
      <c r="A44" s="27">
        <v>1140</v>
      </c>
      <c r="B44" s="27">
        <v>1139.3800000000001</v>
      </c>
      <c r="C44" s="27">
        <v>-11.49</v>
      </c>
      <c r="D44" s="27">
        <v>0</v>
      </c>
      <c r="E44" s="27">
        <v>1139.8499999999999</v>
      </c>
      <c r="F44" s="27">
        <v>1139.24</v>
      </c>
      <c r="G44" s="27">
        <v>-11.42</v>
      </c>
      <c r="H44" s="27">
        <v>11</v>
      </c>
      <c r="I44" s="27">
        <v>89.647999999999996</v>
      </c>
      <c r="J44" s="27">
        <v>11</v>
      </c>
      <c r="K44" s="34">
        <v>2.0205000000000002</v>
      </c>
      <c r="L44" s="34">
        <v>2.0203000000000002</v>
      </c>
      <c r="M44" s="26">
        <f t="shared" si="2"/>
        <v>0.76196281621456874</v>
      </c>
      <c r="N44" s="27"/>
      <c r="O44" s="27">
        <f t="shared" si="3"/>
        <v>0.97888231984674068</v>
      </c>
      <c r="Q44" s="27"/>
    </row>
    <row r="45" spans="1:17" x14ac:dyDescent="0.25">
      <c r="A45" s="27">
        <v>1170</v>
      </c>
      <c r="B45" s="27">
        <v>1168.8900000000001</v>
      </c>
      <c r="C45" s="27">
        <v>-16.87</v>
      </c>
      <c r="D45" s="27">
        <v>0</v>
      </c>
      <c r="E45" s="27">
        <v>1169.82</v>
      </c>
      <c r="F45" s="27">
        <v>1168.71</v>
      </c>
      <c r="G45" s="27">
        <v>-16.77</v>
      </c>
      <c r="H45" s="27">
        <v>11.47</v>
      </c>
      <c r="I45" s="27">
        <v>89.5</v>
      </c>
      <c r="J45" s="27">
        <v>11.47</v>
      </c>
      <c r="K45" s="34">
        <v>2.0714999999999999</v>
      </c>
      <c r="L45" s="34">
        <v>2.0712999999999999</v>
      </c>
      <c r="M45" s="26">
        <f t="shared" si="2"/>
        <v>0.76196281621456874</v>
      </c>
      <c r="N45" s="27"/>
      <c r="O45" s="27">
        <f t="shared" si="3"/>
        <v>1.0006590160194255</v>
      </c>
      <c r="Q45" s="27"/>
    </row>
    <row r="46" spans="1:17" x14ac:dyDescent="0.25">
      <c r="A46" s="27">
        <v>1200</v>
      </c>
      <c r="B46" s="27">
        <v>1198.2</v>
      </c>
      <c r="C46" s="27">
        <v>-23.27</v>
      </c>
      <c r="D46" s="27">
        <v>0</v>
      </c>
      <c r="E46" s="27">
        <v>1199.78</v>
      </c>
      <c r="F46" s="27">
        <v>1197.99</v>
      </c>
      <c r="G46" s="27">
        <v>-23.13</v>
      </c>
      <c r="H46" s="27">
        <v>12.02</v>
      </c>
      <c r="I46" s="27">
        <v>89.335999999999999</v>
      </c>
      <c r="J46" s="27">
        <v>12.03</v>
      </c>
      <c r="K46" s="34">
        <v>2.1244000000000001</v>
      </c>
      <c r="L46" s="34">
        <v>2.1240000000000001</v>
      </c>
      <c r="M46" s="26">
        <f t="shared" si="2"/>
        <v>0.76196281621456874</v>
      </c>
      <c r="N46" s="27"/>
      <c r="O46" s="27">
        <f t="shared" si="3"/>
        <v>1.0290032722477378</v>
      </c>
      <c r="Q46" s="27"/>
    </row>
    <row r="47" spans="1:17" x14ac:dyDescent="0.25">
      <c r="A47" s="27">
        <v>1230</v>
      </c>
      <c r="B47" s="27">
        <v>1227.27</v>
      </c>
      <c r="C47" s="27">
        <v>-30.7</v>
      </c>
      <c r="D47" s="27">
        <v>0</v>
      </c>
      <c r="E47" s="27">
        <v>1229.74</v>
      </c>
      <c r="F47" s="27">
        <v>1227.01</v>
      </c>
      <c r="G47" s="27">
        <v>-30.51</v>
      </c>
      <c r="H47" s="27">
        <v>12.67</v>
      </c>
      <c r="I47" s="27">
        <v>89.161000000000001</v>
      </c>
      <c r="J47" s="27">
        <v>12.67</v>
      </c>
      <c r="K47" s="34">
        <v>2.1796000000000002</v>
      </c>
      <c r="L47" s="34">
        <v>2.1791999999999998</v>
      </c>
      <c r="M47" s="26">
        <f t="shared" si="2"/>
        <v>0.76196281621456874</v>
      </c>
      <c r="N47" s="27"/>
      <c r="O47" s="27">
        <f t="shared" si="3"/>
        <v>1.0621798100742539</v>
      </c>
      <c r="Q47" s="27"/>
    </row>
    <row r="48" spans="1:17" x14ac:dyDescent="0.25">
      <c r="A48" s="27">
        <v>1260</v>
      </c>
      <c r="B48" s="27">
        <v>1256.05</v>
      </c>
      <c r="C48" s="27">
        <v>-39.130000000000003</v>
      </c>
      <c r="D48" s="27">
        <v>0</v>
      </c>
      <c r="E48" s="27">
        <v>1259.7</v>
      </c>
      <c r="F48" s="27">
        <v>1255.76</v>
      </c>
      <c r="G48" s="27">
        <v>-38.89</v>
      </c>
      <c r="H48" s="27">
        <v>13.4</v>
      </c>
      <c r="I48" s="27">
        <v>88.978999999999999</v>
      </c>
      <c r="J48" s="27">
        <v>13.41</v>
      </c>
      <c r="K48" s="34">
        <v>2.238</v>
      </c>
      <c r="L48" s="34">
        <v>2.2374999999999998</v>
      </c>
      <c r="M48" s="26">
        <f t="shared" si="2"/>
        <v>0.76196281621456874</v>
      </c>
      <c r="N48" s="27"/>
      <c r="O48" s="27">
        <f t="shared" si="3"/>
        <v>1.101157254786248</v>
      </c>
      <c r="Q48" s="27"/>
    </row>
    <row r="49" spans="1:17" x14ac:dyDescent="0.25">
      <c r="A49" s="27">
        <v>1290</v>
      </c>
      <c r="B49" s="27">
        <v>1284.53</v>
      </c>
      <c r="C49" s="27">
        <v>-48.57</v>
      </c>
      <c r="D49" s="27">
        <v>0</v>
      </c>
      <c r="E49" s="27">
        <v>1289.6500000000001</v>
      </c>
      <c r="F49" s="27">
        <v>1284.2</v>
      </c>
      <c r="G49" s="27">
        <v>-48.27</v>
      </c>
      <c r="H49" s="27">
        <v>14.22</v>
      </c>
      <c r="I49" s="27">
        <v>88.792000000000002</v>
      </c>
      <c r="J49" s="27">
        <v>14.23</v>
      </c>
      <c r="K49" s="34">
        <v>2.3001</v>
      </c>
      <c r="L49" s="34">
        <v>2.2995000000000001</v>
      </c>
      <c r="M49" s="26">
        <f t="shared" si="2"/>
        <v>0.76196281621456874</v>
      </c>
      <c r="N49" s="27"/>
      <c r="O49" s="27">
        <f t="shared" si="3"/>
        <v>1.143340697160915</v>
      </c>
      <c r="Q49" s="27"/>
    </row>
    <row r="50" spans="1:17" x14ac:dyDescent="0.25">
      <c r="A50" s="27">
        <v>1320</v>
      </c>
      <c r="B50" s="27">
        <v>1312.66</v>
      </c>
      <c r="C50" s="27">
        <v>-58.99</v>
      </c>
      <c r="D50" s="27">
        <v>0</v>
      </c>
      <c r="E50" s="27">
        <v>1319.6</v>
      </c>
      <c r="F50" s="27">
        <v>1312.29</v>
      </c>
      <c r="G50" s="27">
        <v>-58.62</v>
      </c>
      <c r="H50" s="27">
        <v>15.13</v>
      </c>
      <c r="I50" s="27">
        <v>88.603999999999999</v>
      </c>
      <c r="J50" s="27">
        <v>15.14</v>
      </c>
      <c r="K50" s="34">
        <v>2.3666999999999998</v>
      </c>
      <c r="L50" s="34">
        <v>2.3660000000000001</v>
      </c>
      <c r="M50" s="26">
        <f t="shared" si="2"/>
        <v>0.76196281621456874</v>
      </c>
      <c r="N50" s="27"/>
      <c r="O50" s="27">
        <f t="shared" si="3"/>
        <v>1.1887376570618184</v>
      </c>
      <c r="Q50" s="27"/>
    </row>
    <row r="51" spans="1:17" x14ac:dyDescent="0.25">
      <c r="A51" s="27">
        <v>1350</v>
      </c>
      <c r="B51" s="27">
        <v>1340.41</v>
      </c>
      <c r="C51" s="27">
        <v>-70.38</v>
      </c>
      <c r="D51" s="27">
        <v>0</v>
      </c>
      <c r="E51" s="27">
        <v>1349.55</v>
      </c>
      <c r="F51" s="27">
        <v>1339.99</v>
      </c>
      <c r="G51" s="27">
        <v>-69.94</v>
      </c>
      <c r="H51" s="27">
        <v>16.12</v>
      </c>
      <c r="I51" s="27">
        <v>88.417000000000002</v>
      </c>
      <c r="J51" s="27">
        <v>16.13</v>
      </c>
      <c r="K51" s="34">
        <v>2.4384000000000001</v>
      </c>
      <c r="L51" s="34">
        <v>2.4375</v>
      </c>
      <c r="M51" s="26">
        <f t="shared" si="2"/>
        <v>0.76196281621456874</v>
      </c>
      <c r="N51" s="27"/>
      <c r="O51" s="27">
        <f t="shared" si="3"/>
        <v>1.2357464462690713</v>
      </c>
      <c r="Q51" s="27"/>
    </row>
    <row r="52" spans="1:17" x14ac:dyDescent="0.25">
      <c r="A52" s="27">
        <v>1380</v>
      </c>
      <c r="B52" s="27">
        <v>1367.74</v>
      </c>
      <c r="C52" s="27">
        <v>-82.74</v>
      </c>
      <c r="D52" s="27">
        <v>0</v>
      </c>
      <c r="E52" s="27">
        <v>1379.49</v>
      </c>
      <c r="F52" s="27">
        <v>1367.28</v>
      </c>
      <c r="G52" s="27">
        <v>-82.21</v>
      </c>
      <c r="H52" s="27">
        <v>17.190000000000001</v>
      </c>
      <c r="I52" s="27">
        <v>88.231999999999999</v>
      </c>
      <c r="J52" s="27">
        <v>17.21</v>
      </c>
      <c r="K52" s="34">
        <v>2.5158</v>
      </c>
      <c r="L52" s="34">
        <v>2.5148000000000001</v>
      </c>
      <c r="M52" s="26">
        <f t="shared" si="2"/>
        <v>0.76196281621456874</v>
      </c>
      <c r="N52" s="27"/>
      <c r="O52" s="27">
        <f t="shared" si="3"/>
        <v>1.2843945687634077</v>
      </c>
      <c r="Q52" s="27"/>
    </row>
    <row r="53" spans="1:17" x14ac:dyDescent="0.25">
      <c r="A53" s="27">
        <v>1410</v>
      </c>
      <c r="B53" s="27">
        <v>1394.63</v>
      </c>
      <c r="C53" s="27">
        <v>-96.05</v>
      </c>
      <c r="D53" s="27">
        <v>0</v>
      </c>
      <c r="E53" s="27">
        <v>1409.43</v>
      </c>
      <c r="F53" s="27">
        <v>1394.13</v>
      </c>
      <c r="G53" s="27">
        <v>-95.42</v>
      </c>
      <c r="H53" s="27">
        <v>18.350000000000001</v>
      </c>
      <c r="I53" s="27">
        <v>88.05</v>
      </c>
      <c r="J53" s="27">
        <v>18.37</v>
      </c>
      <c r="K53" s="34">
        <v>2.5994999999999999</v>
      </c>
      <c r="L53" s="34">
        <v>2.5983999999999998</v>
      </c>
      <c r="M53" s="26">
        <f t="shared" si="2"/>
        <v>0.76196281621456874</v>
      </c>
      <c r="N53" s="27"/>
      <c r="O53" s="27">
        <f t="shared" si="3"/>
        <v>1.3331684671999156</v>
      </c>
      <c r="Q53" s="27"/>
    </row>
    <row r="54" spans="1:17" x14ac:dyDescent="0.25">
      <c r="A54" s="27">
        <v>1440</v>
      </c>
      <c r="B54" s="27">
        <v>1421.03</v>
      </c>
      <c r="C54" s="27">
        <v>-110.29</v>
      </c>
      <c r="D54" s="27">
        <v>0</v>
      </c>
      <c r="E54" s="27">
        <v>1439.37</v>
      </c>
      <c r="F54" s="27">
        <v>1420.48</v>
      </c>
      <c r="G54" s="27">
        <v>-109.56</v>
      </c>
      <c r="H54" s="27">
        <v>19.59</v>
      </c>
      <c r="I54" s="27">
        <v>87.872</v>
      </c>
      <c r="J54" s="27">
        <v>19.61</v>
      </c>
      <c r="K54" s="34">
        <v>2.6901999999999999</v>
      </c>
      <c r="L54" s="34">
        <v>2.6888999999999998</v>
      </c>
      <c r="M54" s="26">
        <f t="shared" si="2"/>
        <v>0.76196281621456874</v>
      </c>
      <c r="N54" s="27"/>
      <c r="O54" s="27">
        <f t="shared" si="3"/>
        <v>1.3813857383303072</v>
      </c>
      <c r="Q54" s="27"/>
    </row>
    <row r="55" spans="1:17" x14ac:dyDescent="0.25">
      <c r="A55" s="27">
        <v>1470</v>
      </c>
      <c r="B55" s="27">
        <v>1446.93</v>
      </c>
      <c r="C55" s="27">
        <v>-125.43</v>
      </c>
      <c r="D55" s="27">
        <v>0</v>
      </c>
      <c r="E55" s="27">
        <v>1469.3</v>
      </c>
      <c r="F55" s="27">
        <v>1446.33</v>
      </c>
      <c r="G55" s="27">
        <v>-124.59</v>
      </c>
      <c r="H55" s="27">
        <v>20.9</v>
      </c>
      <c r="I55" s="27">
        <v>87.698999999999998</v>
      </c>
      <c r="J55" s="27">
        <v>20.93</v>
      </c>
      <c r="K55" s="34">
        <v>2.7881999999999998</v>
      </c>
      <c r="L55" s="34">
        <v>2.7869000000000002</v>
      </c>
      <c r="M55" s="26">
        <f t="shared" si="2"/>
        <v>0.76196281621456874</v>
      </c>
      <c r="N55" s="27"/>
      <c r="O55" s="27">
        <f t="shared" si="3"/>
        <v>1.4285119540664359</v>
      </c>
      <c r="Q55" s="27"/>
    </row>
    <row r="56" spans="1:17" x14ac:dyDescent="0.25">
      <c r="A56" s="27">
        <v>1500</v>
      </c>
      <c r="B56" s="27">
        <v>1472.28</v>
      </c>
      <c r="C56" s="27">
        <v>-141.47999999999999</v>
      </c>
      <c r="D56" s="27">
        <v>0</v>
      </c>
      <c r="E56" s="27">
        <v>1499.23</v>
      </c>
      <c r="F56" s="27">
        <v>1471.63</v>
      </c>
      <c r="G56" s="27">
        <v>-140.52000000000001</v>
      </c>
      <c r="H56" s="27">
        <v>22.29</v>
      </c>
      <c r="I56" s="27">
        <v>87.53</v>
      </c>
      <c r="J56" s="27">
        <v>22.32</v>
      </c>
      <c r="K56" s="34">
        <v>2.8940000000000001</v>
      </c>
      <c r="L56" s="34">
        <v>2.8925999999999998</v>
      </c>
      <c r="M56" s="26">
        <f t="shared" si="2"/>
        <v>0.76196281621456874</v>
      </c>
      <c r="N56" s="27"/>
      <c r="O56" s="27">
        <f t="shared" si="3"/>
        <v>1.4734253254057339</v>
      </c>
      <c r="Q56" s="27"/>
    </row>
    <row r="57" spans="1:17" x14ac:dyDescent="0.25">
      <c r="A57" s="27">
        <v>1530</v>
      </c>
      <c r="B57" s="27">
        <v>1497.05</v>
      </c>
      <c r="C57" s="27">
        <v>-158.38999999999999</v>
      </c>
      <c r="D57" s="27">
        <v>0</v>
      </c>
      <c r="E57" s="27">
        <v>1529.15</v>
      </c>
      <c r="F57" s="27">
        <v>1496.35</v>
      </c>
      <c r="G57" s="27">
        <v>-157.30000000000001</v>
      </c>
      <c r="H57" s="27">
        <v>23.76</v>
      </c>
      <c r="I57" s="27">
        <v>87.367000000000004</v>
      </c>
      <c r="J57" s="27">
        <v>23.8</v>
      </c>
      <c r="K57" s="34">
        <v>3.0078</v>
      </c>
      <c r="L57" s="34">
        <v>3.0064000000000002</v>
      </c>
      <c r="M57" s="26">
        <f t="shared" si="2"/>
        <v>0.76196281621456874</v>
      </c>
      <c r="N57" s="27"/>
      <c r="O57" s="27">
        <f t="shared" si="3"/>
        <v>1.5171932315393355</v>
      </c>
      <c r="Q57" s="27"/>
    </row>
    <row r="58" spans="1:17" x14ac:dyDescent="0.25">
      <c r="A58" s="27">
        <v>1560</v>
      </c>
      <c r="B58" s="27">
        <v>1521.22</v>
      </c>
      <c r="C58" s="27">
        <v>-176.17</v>
      </c>
      <c r="D58" s="27">
        <v>0</v>
      </c>
      <c r="E58" s="27">
        <v>1559.07</v>
      </c>
      <c r="F58" s="27">
        <v>1520.47</v>
      </c>
      <c r="G58" s="27">
        <v>-174.93</v>
      </c>
      <c r="H58" s="27">
        <v>25.3</v>
      </c>
      <c r="I58" s="27">
        <v>87.207999999999998</v>
      </c>
      <c r="J58" s="27">
        <v>25.35</v>
      </c>
      <c r="K58" s="34">
        <v>3.13</v>
      </c>
      <c r="L58" s="34">
        <v>3.1286</v>
      </c>
      <c r="M58" s="26">
        <f t="shared" si="2"/>
        <v>0.76196281621456874</v>
      </c>
      <c r="N58" s="27"/>
      <c r="O58" s="27">
        <f t="shared" si="3"/>
        <v>1.5581449511351528</v>
      </c>
      <c r="Q58" s="27"/>
    </row>
    <row r="59" spans="1:17" x14ac:dyDescent="0.25">
      <c r="A59" s="27">
        <v>1590</v>
      </c>
      <c r="B59" s="27">
        <v>1544.75</v>
      </c>
      <c r="C59" s="27">
        <v>-194.77</v>
      </c>
      <c r="D59" s="27">
        <v>0</v>
      </c>
      <c r="E59" s="27">
        <v>1588.98</v>
      </c>
      <c r="F59" s="27">
        <v>1543.96</v>
      </c>
      <c r="G59" s="27">
        <v>-193.39</v>
      </c>
      <c r="H59" s="27">
        <v>26.92</v>
      </c>
      <c r="I59" s="27">
        <v>87.054000000000002</v>
      </c>
      <c r="J59" s="27">
        <v>26.97</v>
      </c>
      <c r="K59" s="34">
        <v>3.2606999999999999</v>
      </c>
      <c r="L59" s="34">
        <v>3.2593000000000001</v>
      </c>
      <c r="M59" s="26">
        <f t="shared" si="2"/>
        <v>0.76196281621456874</v>
      </c>
      <c r="N59" s="27"/>
      <c r="O59" s="27">
        <f t="shared" si="3"/>
        <v>1.5962272276145053</v>
      </c>
      <c r="Q59" s="27"/>
    </row>
    <row r="60" spans="1:17" x14ac:dyDescent="0.25">
      <c r="A60" s="27">
        <v>1620</v>
      </c>
      <c r="B60" s="27">
        <v>1567.62</v>
      </c>
      <c r="C60" s="27">
        <v>-214.19</v>
      </c>
      <c r="D60" s="27">
        <v>0</v>
      </c>
      <c r="E60" s="27">
        <v>1618.89</v>
      </c>
      <c r="F60" s="27">
        <v>1566.78</v>
      </c>
      <c r="G60" s="27">
        <v>-212.64</v>
      </c>
      <c r="H60" s="27">
        <v>28.6</v>
      </c>
      <c r="I60" s="27">
        <v>86.906000000000006</v>
      </c>
      <c r="J60" s="27">
        <v>28.66</v>
      </c>
      <c r="K60" s="34">
        <v>3.3999000000000001</v>
      </c>
      <c r="L60" s="34">
        <v>3.3986000000000001</v>
      </c>
      <c r="M60" s="26">
        <f t="shared" si="2"/>
        <v>0.76196281621456874</v>
      </c>
      <c r="N60" s="27"/>
      <c r="O60" s="27">
        <f t="shared" si="3"/>
        <v>1.6314567785675662</v>
      </c>
      <c r="Q60" s="27"/>
    </row>
    <row r="61" spans="1:17" x14ac:dyDescent="0.25">
      <c r="A61" s="27">
        <v>1650</v>
      </c>
      <c r="B61" s="27">
        <v>1589.79</v>
      </c>
      <c r="C61" s="27">
        <v>-234.39</v>
      </c>
      <c r="D61" s="27">
        <v>0</v>
      </c>
      <c r="E61" s="27">
        <v>1648.79</v>
      </c>
      <c r="F61" s="27">
        <v>1588.91</v>
      </c>
      <c r="G61" s="27">
        <v>-232.67</v>
      </c>
      <c r="H61" s="27">
        <v>30.36</v>
      </c>
      <c r="I61" s="27">
        <v>86.762</v>
      </c>
      <c r="J61" s="27">
        <v>30.42</v>
      </c>
      <c r="K61" s="34">
        <v>3.5476000000000001</v>
      </c>
      <c r="L61" s="34">
        <v>3.5465</v>
      </c>
      <c r="M61" s="26">
        <f t="shared" si="2"/>
        <v>0.76196281621456874</v>
      </c>
      <c r="N61" s="27"/>
      <c r="O61" s="27">
        <f t="shared" si="3"/>
        <v>1.6639102987713148</v>
      </c>
      <c r="Q61" s="27"/>
    </row>
    <row r="62" spans="1:17" x14ac:dyDescent="0.25">
      <c r="A62" s="27">
        <v>1680</v>
      </c>
      <c r="B62" s="27">
        <v>1611.25</v>
      </c>
      <c r="C62" s="27">
        <v>-255.35</v>
      </c>
      <c r="D62" s="27">
        <v>0</v>
      </c>
      <c r="E62" s="27">
        <v>1678.76</v>
      </c>
      <c r="F62" s="27">
        <v>1610.38</v>
      </c>
      <c r="G62" s="27">
        <v>-253.5</v>
      </c>
      <c r="H62" s="27">
        <v>32.15</v>
      </c>
      <c r="I62" s="27">
        <v>86.706000000000003</v>
      </c>
      <c r="J62" s="27">
        <v>32.21</v>
      </c>
      <c r="K62" s="34">
        <v>3.7042000000000002</v>
      </c>
      <c r="L62" s="34">
        <v>3.7033999999999998</v>
      </c>
      <c r="M62" s="26">
        <f t="shared" si="2"/>
        <v>0.76196281621456874</v>
      </c>
      <c r="N62" s="27"/>
      <c r="O62" s="27">
        <f t="shared" si="3"/>
        <v>1.6913380584436299</v>
      </c>
      <c r="Q62" s="27"/>
    </row>
    <row r="63" spans="1:17" x14ac:dyDescent="0.25">
      <c r="A63" s="27">
        <v>1710</v>
      </c>
      <c r="B63" s="27">
        <v>1631.97</v>
      </c>
      <c r="C63" s="27">
        <v>-277.05</v>
      </c>
      <c r="D63" s="27">
        <v>0</v>
      </c>
      <c r="E63" s="27">
        <v>1709.11</v>
      </c>
      <c r="F63" s="27">
        <v>1631.4</v>
      </c>
      <c r="G63" s="27">
        <v>-275.33</v>
      </c>
      <c r="H63" s="27">
        <v>33.799999999999997</v>
      </c>
      <c r="I63" s="27">
        <v>87.084000000000003</v>
      </c>
      <c r="J63" s="27">
        <v>33.85</v>
      </c>
      <c r="K63" s="34">
        <v>3.8706999999999998</v>
      </c>
      <c r="L63" s="34">
        <v>3.8706999999999998</v>
      </c>
      <c r="M63" s="26">
        <f t="shared" si="2"/>
        <v>0.76196281621456874</v>
      </c>
      <c r="N63" s="27"/>
      <c r="O63" s="27">
        <f t="shared" si="3"/>
        <v>1.704271118364133</v>
      </c>
      <c r="Q63" s="27"/>
    </row>
    <row r="64" spans="1:17" x14ac:dyDescent="0.25">
      <c r="A64" s="27">
        <v>1740</v>
      </c>
      <c r="B64" s="27">
        <v>1651.91</v>
      </c>
      <c r="C64" s="27">
        <v>-299.45999999999998</v>
      </c>
      <c r="D64" s="27">
        <v>0</v>
      </c>
      <c r="E64" s="27">
        <v>1739.51</v>
      </c>
      <c r="F64" s="27">
        <v>1651.72</v>
      </c>
      <c r="G64" s="27">
        <v>-297.89999999999998</v>
      </c>
      <c r="H64" s="27">
        <v>35.1</v>
      </c>
      <c r="I64" s="27">
        <v>87.459000000000003</v>
      </c>
      <c r="J64" s="27">
        <v>35.14</v>
      </c>
      <c r="K64" s="34">
        <v>4.0452000000000004</v>
      </c>
      <c r="L64" s="34">
        <v>4.0460000000000003</v>
      </c>
      <c r="M64" s="26">
        <f t="shared" si="2"/>
        <v>0.76196281621456874</v>
      </c>
      <c r="N64" s="27"/>
      <c r="O64" s="27">
        <f t="shared" si="3"/>
        <v>1.6953386127688235</v>
      </c>
      <c r="Q64" s="27"/>
    </row>
    <row r="65" spans="1:17" x14ac:dyDescent="0.25">
      <c r="A65" s="27">
        <v>1770</v>
      </c>
      <c r="B65" s="27">
        <v>1671.06</v>
      </c>
      <c r="C65" s="27">
        <v>-322.55</v>
      </c>
      <c r="D65" s="27">
        <v>0</v>
      </c>
      <c r="E65" s="27">
        <v>1769.94</v>
      </c>
      <c r="F65" s="27">
        <v>1671.31</v>
      </c>
      <c r="G65" s="27">
        <v>-321.17</v>
      </c>
      <c r="H65" s="27">
        <v>36.049999999999997</v>
      </c>
      <c r="I65" s="27">
        <v>87.808000000000007</v>
      </c>
      <c r="J65" s="27">
        <v>36.08</v>
      </c>
      <c r="K65" s="34">
        <v>4.2272999999999996</v>
      </c>
      <c r="L65" s="34">
        <v>4.2286000000000001</v>
      </c>
      <c r="M65" s="26">
        <f t="shared" si="2"/>
        <v>0.76196281621456874</v>
      </c>
      <c r="N65" s="27"/>
      <c r="O65" s="27">
        <f t="shared" si="3"/>
        <v>1.6674995662319561</v>
      </c>
      <c r="Q65" s="27"/>
    </row>
    <row r="66" spans="1:17" x14ac:dyDescent="0.25">
      <c r="A66" s="27">
        <v>1800</v>
      </c>
      <c r="B66" s="27">
        <v>1689.39</v>
      </c>
      <c r="C66" s="27">
        <v>-346.29</v>
      </c>
      <c r="D66" s="27">
        <v>0</v>
      </c>
      <c r="E66" s="27">
        <v>1800.41</v>
      </c>
      <c r="F66" s="27">
        <v>1690.13</v>
      </c>
      <c r="G66" s="27">
        <v>-345.11</v>
      </c>
      <c r="H66" s="27">
        <v>36.64</v>
      </c>
      <c r="I66" s="27">
        <v>88.156999999999996</v>
      </c>
      <c r="J66" s="27">
        <v>36.67</v>
      </c>
      <c r="K66" s="34">
        <v>4.4165000000000001</v>
      </c>
      <c r="L66" s="34">
        <v>4.4183000000000003</v>
      </c>
      <c r="M66" s="26">
        <f t="shared" si="2"/>
        <v>0.76196281621456874</v>
      </c>
      <c r="N66" s="27"/>
      <c r="O66" s="27">
        <f t="shared" si="3"/>
        <v>1.6233481902440949</v>
      </c>
      <c r="Q66" s="27"/>
    </row>
    <row r="67" spans="1:17" x14ac:dyDescent="0.25">
      <c r="A67" s="27">
        <v>1830</v>
      </c>
      <c r="B67" s="27">
        <v>1706.89</v>
      </c>
      <c r="C67" s="27">
        <v>-370.66</v>
      </c>
      <c r="D67" s="27">
        <v>0</v>
      </c>
      <c r="E67" s="27">
        <v>1830.88</v>
      </c>
      <c r="F67" s="27">
        <v>1708.15</v>
      </c>
      <c r="G67" s="27">
        <v>-369.69</v>
      </c>
      <c r="H67" s="27">
        <v>36.869999999999997</v>
      </c>
      <c r="I67" s="27">
        <v>88.483999999999995</v>
      </c>
      <c r="J67" s="27">
        <v>36.909999999999997</v>
      </c>
      <c r="K67" s="34">
        <v>4.6121999999999996</v>
      </c>
      <c r="L67" s="34">
        <v>4.6143999999999998</v>
      </c>
      <c r="M67" s="26">
        <f t="shared" si="2"/>
        <v>0.76196281621456874</v>
      </c>
      <c r="N67" s="27"/>
      <c r="O67" s="27">
        <f t="shared" si="3"/>
        <v>1.5653050140161975</v>
      </c>
      <c r="Q67" s="27"/>
    </row>
    <row r="68" spans="1:17" x14ac:dyDescent="0.25">
      <c r="A68" s="27">
        <v>1860</v>
      </c>
      <c r="B68" s="27">
        <v>1723.52</v>
      </c>
      <c r="C68" s="27">
        <v>-395.63</v>
      </c>
      <c r="D68" s="27">
        <v>0</v>
      </c>
      <c r="E68" s="27">
        <v>1861.37</v>
      </c>
      <c r="F68" s="27">
        <v>1725.35</v>
      </c>
      <c r="G68" s="27">
        <v>-394.86</v>
      </c>
      <c r="H68" s="27">
        <v>36.75</v>
      </c>
      <c r="I68" s="27">
        <v>88.807000000000002</v>
      </c>
      <c r="J68" s="27">
        <v>36.799999999999997</v>
      </c>
      <c r="K68" s="34">
        <v>4.8139000000000003</v>
      </c>
      <c r="L68" s="34">
        <v>4.8159999999999998</v>
      </c>
      <c r="M68" s="26">
        <f t="shared" si="2"/>
        <v>0.76196281621456874</v>
      </c>
      <c r="N68" s="27"/>
      <c r="O68" s="27">
        <f t="shared" si="3"/>
        <v>1.4955061816603117</v>
      </c>
      <c r="Q68" s="27"/>
    </row>
    <row r="69" spans="1:17" x14ac:dyDescent="0.25">
      <c r="A69" s="27">
        <v>1890</v>
      </c>
      <c r="B69" s="27">
        <v>1739.27</v>
      </c>
      <c r="C69" s="27">
        <v>-421.16</v>
      </c>
      <c r="D69" s="27">
        <v>0</v>
      </c>
      <c r="E69" s="27">
        <v>1891.87</v>
      </c>
      <c r="F69" s="27">
        <v>1741.69</v>
      </c>
      <c r="G69" s="27">
        <v>-420.6</v>
      </c>
      <c r="H69" s="27">
        <v>36.26</v>
      </c>
      <c r="I69" s="27">
        <v>89.120999999999995</v>
      </c>
      <c r="J69" s="27">
        <v>36.35</v>
      </c>
      <c r="K69" s="34">
        <v>5.0205000000000002</v>
      </c>
      <c r="L69" s="34">
        <v>5.0225</v>
      </c>
      <c r="M69" s="26">
        <f t="shared" ref="M69:M104" si="4">((ref_diam+offset_diam)/2)/(12*3.281)</f>
        <v>0.76196281621456874</v>
      </c>
      <c r="N69" s="27"/>
      <c r="O69" s="27">
        <f t="shared" ref="O69:O102" si="5">(J69-M69-surface_margin)/(scaling_factor*(SQRT(K69^2+L69^2+sigma_pa^2)))</f>
        <v>1.4162410724700731</v>
      </c>
      <c r="Q69" s="27"/>
    </row>
    <row r="70" spans="1:17" x14ac:dyDescent="0.25">
      <c r="A70" s="27">
        <v>1920</v>
      </c>
      <c r="B70" s="27">
        <v>1754.12</v>
      </c>
      <c r="C70" s="27">
        <v>-447.23</v>
      </c>
      <c r="D70" s="27">
        <v>0</v>
      </c>
      <c r="E70" s="27">
        <v>1922.36</v>
      </c>
      <c r="F70" s="27">
        <v>1757.16</v>
      </c>
      <c r="G70" s="27">
        <v>-446.87</v>
      </c>
      <c r="H70" s="27">
        <v>35.42</v>
      </c>
      <c r="I70" s="27">
        <v>89.415999999999997</v>
      </c>
      <c r="J70" s="27">
        <v>35.549999999999997</v>
      </c>
      <c r="K70" s="34">
        <v>5.2309999999999999</v>
      </c>
      <c r="L70" s="34">
        <v>5.2324999999999999</v>
      </c>
      <c r="M70" s="26">
        <f t="shared" si="4"/>
        <v>0.76196281621456874</v>
      </c>
      <c r="N70" s="27"/>
      <c r="O70" s="27">
        <f t="shared" si="5"/>
        <v>1.3287675963113226</v>
      </c>
      <c r="Q70" s="27"/>
    </row>
    <row r="71" spans="1:17" x14ac:dyDescent="0.25">
      <c r="A71" s="27">
        <v>1950</v>
      </c>
      <c r="B71" s="27">
        <v>1768.05</v>
      </c>
      <c r="C71" s="27">
        <v>-473.79</v>
      </c>
      <c r="D71" s="27">
        <v>0</v>
      </c>
      <c r="E71" s="27">
        <v>1952.85</v>
      </c>
      <c r="F71" s="27">
        <v>1771.73</v>
      </c>
      <c r="G71" s="27">
        <v>-473.61</v>
      </c>
      <c r="H71" s="27">
        <v>34.22</v>
      </c>
      <c r="I71" s="27">
        <v>89.697999999999993</v>
      </c>
      <c r="J71" s="27">
        <v>34.42</v>
      </c>
      <c r="K71" s="34">
        <v>5.4438000000000004</v>
      </c>
      <c r="L71" s="34">
        <v>5.4447999999999999</v>
      </c>
      <c r="M71" s="26">
        <f t="shared" si="4"/>
        <v>0.76196281621456874</v>
      </c>
      <c r="N71" s="27"/>
      <c r="O71" s="27">
        <f t="shared" si="5"/>
        <v>1.2352690628199166</v>
      </c>
      <c r="Q71" s="27"/>
    </row>
    <row r="72" spans="1:17" x14ac:dyDescent="0.25">
      <c r="A72" s="27">
        <v>1980</v>
      </c>
      <c r="B72" s="27">
        <v>1781.04</v>
      </c>
      <c r="C72" s="27">
        <v>-500.83</v>
      </c>
      <c r="D72" s="27">
        <v>0</v>
      </c>
      <c r="E72" s="27">
        <v>1983.31</v>
      </c>
      <c r="F72" s="27">
        <v>1785.38</v>
      </c>
      <c r="G72" s="27">
        <v>-500.81</v>
      </c>
      <c r="H72" s="27">
        <v>32.659999999999997</v>
      </c>
      <c r="I72" s="27">
        <v>89.953999999999994</v>
      </c>
      <c r="J72" s="27">
        <v>32.950000000000003</v>
      </c>
      <c r="K72" s="34">
        <v>5.6569000000000003</v>
      </c>
      <c r="L72" s="34">
        <v>5.6570999999999998</v>
      </c>
      <c r="M72" s="26">
        <f t="shared" si="4"/>
        <v>0.76196281621456874</v>
      </c>
      <c r="N72" s="27"/>
      <c r="O72" s="27">
        <f t="shared" si="5"/>
        <v>1.1366114620025221</v>
      </c>
      <c r="Q72" s="27"/>
    </row>
    <row r="73" spans="1:17" x14ac:dyDescent="0.25">
      <c r="A73" s="27">
        <v>2010</v>
      </c>
      <c r="B73" s="27">
        <v>1793.09</v>
      </c>
      <c r="C73" s="27">
        <v>-528.30999999999995</v>
      </c>
      <c r="D73" s="27">
        <v>0</v>
      </c>
      <c r="E73" s="27">
        <v>2013.76</v>
      </c>
      <c r="F73" s="27">
        <v>1798.1</v>
      </c>
      <c r="G73" s="27">
        <v>-528.4</v>
      </c>
      <c r="H73" s="27">
        <v>30.76</v>
      </c>
      <c r="I73" s="27">
        <v>90.174999999999997</v>
      </c>
      <c r="J73" s="27">
        <v>31.16</v>
      </c>
      <c r="K73" s="34">
        <v>5.867</v>
      </c>
      <c r="L73" s="34">
        <v>5.8661000000000003</v>
      </c>
      <c r="M73" s="26">
        <f t="shared" si="4"/>
        <v>0.76196281621456874</v>
      </c>
      <c r="N73" s="27"/>
      <c r="O73" s="27">
        <f t="shared" si="5"/>
        <v>1.0346300952137839</v>
      </c>
      <c r="Q73" s="27"/>
    </row>
    <row r="74" spans="1:17" x14ac:dyDescent="0.25">
      <c r="A74" s="27">
        <v>2040</v>
      </c>
      <c r="B74" s="27">
        <v>1804.16</v>
      </c>
      <c r="C74" s="27">
        <v>-556.19000000000005</v>
      </c>
      <c r="D74" s="27">
        <v>0</v>
      </c>
      <c r="E74" s="27">
        <v>2044.18</v>
      </c>
      <c r="F74" s="27">
        <v>1809.86</v>
      </c>
      <c r="G74" s="27">
        <v>-556.36</v>
      </c>
      <c r="H74" s="27">
        <v>28.5</v>
      </c>
      <c r="I74" s="27">
        <v>90.352999999999994</v>
      </c>
      <c r="J74" s="27">
        <v>29.07</v>
      </c>
      <c r="K74" s="34">
        <v>6.0686</v>
      </c>
      <c r="L74" s="34">
        <v>6.0666000000000002</v>
      </c>
      <c r="M74" s="26">
        <f t="shared" si="4"/>
        <v>0.76196281621456874</v>
      </c>
      <c r="N74" s="27"/>
      <c r="O74" s="27">
        <f t="shared" si="5"/>
        <v>0.93099351497834859</v>
      </c>
      <c r="Q74" s="27"/>
    </row>
    <row r="75" spans="1:17" x14ac:dyDescent="0.25">
      <c r="A75" s="27">
        <v>2070</v>
      </c>
      <c r="B75" s="27">
        <v>1814.26</v>
      </c>
      <c r="C75" s="27">
        <v>-584.42999999999995</v>
      </c>
      <c r="D75" s="27">
        <v>0</v>
      </c>
      <c r="E75" s="27">
        <v>2074.56</v>
      </c>
      <c r="F75" s="27">
        <v>1820.66</v>
      </c>
      <c r="G75" s="27">
        <v>-584.64</v>
      </c>
      <c r="H75" s="27">
        <v>25.9</v>
      </c>
      <c r="I75" s="27">
        <v>90.451999999999998</v>
      </c>
      <c r="J75" s="27">
        <v>26.68</v>
      </c>
      <c r="K75" s="34">
        <v>6.2530999999999999</v>
      </c>
      <c r="L75" s="34">
        <v>6.2496999999999998</v>
      </c>
      <c r="M75" s="26">
        <f t="shared" si="4"/>
        <v>0.76196281621456874</v>
      </c>
      <c r="N75" s="27"/>
      <c r="O75" s="27">
        <f t="shared" si="5"/>
        <v>0.82659362884991228</v>
      </c>
      <c r="Q75" s="27"/>
    </row>
    <row r="76" spans="1:17" x14ac:dyDescent="0.25">
      <c r="A76" s="27">
        <v>2100</v>
      </c>
      <c r="B76" s="27">
        <v>1823.37</v>
      </c>
      <c r="C76" s="27">
        <v>-613.02</v>
      </c>
      <c r="D76" s="27">
        <v>0</v>
      </c>
      <c r="E76" s="27">
        <v>2104.9</v>
      </c>
      <c r="F76" s="27">
        <v>1830.47</v>
      </c>
      <c r="G76" s="27">
        <v>-613.19000000000005</v>
      </c>
      <c r="H76" s="27">
        <v>22.97</v>
      </c>
      <c r="I76" s="27">
        <v>90.441999999999993</v>
      </c>
      <c r="J76" s="27">
        <v>24.04</v>
      </c>
      <c r="K76" s="34">
        <v>6.4039000000000001</v>
      </c>
      <c r="L76" s="34">
        <v>6.3986999999999998</v>
      </c>
      <c r="M76" s="26">
        <f t="shared" si="4"/>
        <v>0.76196281621456874</v>
      </c>
      <c r="N76" s="27"/>
      <c r="O76" s="27">
        <f t="shared" si="5"/>
        <v>0.72410286453867267</v>
      </c>
      <c r="Q76" s="27"/>
    </row>
    <row r="77" spans="1:17" x14ac:dyDescent="0.25">
      <c r="A77" s="27">
        <v>2130</v>
      </c>
      <c r="B77" s="27">
        <v>1831.47</v>
      </c>
      <c r="C77" s="27">
        <v>-641.9</v>
      </c>
      <c r="D77" s="27">
        <v>0</v>
      </c>
      <c r="E77" s="27">
        <v>2135.19</v>
      </c>
      <c r="F77" s="27">
        <v>1839.29</v>
      </c>
      <c r="G77" s="27">
        <v>-641.99</v>
      </c>
      <c r="H77" s="27">
        <v>19.690000000000001</v>
      </c>
      <c r="I77" s="27">
        <v>90.251000000000005</v>
      </c>
      <c r="J77" s="27">
        <v>21.19</v>
      </c>
      <c r="K77" s="34">
        <v>6.4885000000000002</v>
      </c>
      <c r="L77" s="34">
        <v>6.4812000000000003</v>
      </c>
      <c r="M77" s="26">
        <f t="shared" si="4"/>
        <v>0.76196281621456874</v>
      </c>
      <c r="N77" s="27"/>
      <c r="O77" s="27">
        <f t="shared" si="5"/>
        <v>0.6261435121861334</v>
      </c>
      <c r="Q77" s="27"/>
    </row>
    <row r="78" spans="1:17" x14ac:dyDescent="0.25">
      <c r="A78" s="27">
        <v>2160</v>
      </c>
      <c r="B78" s="27">
        <v>1838.56</v>
      </c>
      <c r="C78" s="27">
        <v>-671.05</v>
      </c>
      <c r="D78" s="27">
        <v>0</v>
      </c>
      <c r="E78" s="27">
        <v>2165.4299999999998</v>
      </c>
      <c r="F78" s="27">
        <v>1847.12</v>
      </c>
      <c r="G78" s="27">
        <v>-670.97</v>
      </c>
      <c r="H78" s="27">
        <v>16.100000000000001</v>
      </c>
      <c r="I78" s="27">
        <v>89.724000000000004</v>
      </c>
      <c r="J78" s="27">
        <v>18.23</v>
      </c>
      <c r="K78" s="34">
        <v>6.4394999999999998</v>
      </c>
      <c r="L78" s="34">
        <v>6.4292999999999996</v>
      </c>
      <c r="M78" s="26">
        <f t="shared" si="4"/>
        <v>0.76196281621456874</v>
      </c>
      <c r="N78" s="27"/>
      <c r="O78" s="27">
        <f t="shared" si="5"/>
        <v>0.53823853177157943</v>
      </c>
      <c r="Q78" s="27"/>
    </row>
    <row r="79" spans="1:17" x14ac:dyDescent="0.25">
      <c r="A79" s="27">
        <v>2190</v>
      </c>
      <c r="B79" s="27">
        <v>1844.63</v>
      </c>
      <c r="C79" s="27">
        <v>-700.43</v>
      </c>
      <c r="D79" s="27">
        <v>0</v>
      </c>
      <c r="E79" s="27">
        <v>2195.61</v>
      </c>
      <c r="F79" s="27">
        <v>1853.94</v>
      </c>
      <c r="G79" s="27">
        <v>-700.11</v>
      </c>
      <c r="H79" s="27">
        <v>12.18</v>
      </c>
      <c r="I79" s="27">
        <v>88.504999999999995</v>
      </c>
      <c r="J79" s="27">
        <v>15.34</v>
      </c>
      <c r="K79" s="34">
        <v>6.1102999999999996</v>
      </c>
      <c r="L79" s="34">
        <v>6.0963000000000003</v>
      </c>
      <c r="M79" s="26">
        <f t="shared" si="4"/>
        <v>0.76196281621456874</v>
      </c>
      <c r="N79" s="27"/>
      <c r="O79" s="27">
        <f t="shared" si="5"/>
        <v>0.47183810093558398</v>
      </c>
      <c r="Q79" s="27"/>
    </row>
    <row r="80" spans="1:17" x14ac:dyDescent="0.25">
      <c r="A80" s="27">
        <v>2220</v>
      </c>
      <c r="B80" s="27">
        <v>1849.66</v>
      </c>
      <c r="C80" s="27">
        <v>-730</v>
      </c>
      <c r="D80" s="27">
        <v>0</v>
      </c>
      <c r="E80" s="27">
        <v>2225.73</v>
      </c>
      <c r="F80" s="27">
        <v>1859.76</v>
      </c>
      <c r="G80" s="27">
        <v>-729.36</v>
      </c>
      <c r="H80" s="27">
        <v>7.95</v>
      </c>
      <c r="I80" s="27">
        <v>85.375</v>
      </c>
      <c r="J80" s="27">
        <v>12.87</v>
      </c>
      <c r="K80" s="34">
        <v>5.2218999999999998</v>
      </c>
      <c r="L80" s="34">
        <v>5.2039</v>
      </c>
      <c r="M80" s="26">
        <f t="shared" si="4"/>
        <v>0.76196281621456874</v>
      </c>
      <c r="N80" s="27"/>
      <c r="O80" s="27">
        <f t="shared" si="5"/>
        <v>0.45658123655311061</v>
      </c>
      <c r="Q80" s="27"/>
    </row>
    <row r="81" spans="1:17" x14ac:dyDescent="0.25">
      <c r="A81" s="27">
        <v>2250</v>
      </c>
      <c r="B81" s="27">
        <v>1853.67</v>
      </c>
      <c r="C81" s="27">
        <v>-759.73</v>
      </c>
      <c r="D81" s="27">
        <v>0</v>
      </c>
      <c r="E81" s="27">
        <v>2255.79</v>
      </c>
      <c r="F81" s="27">
        <v>1864.57</v>
      </c>
      <c r="G81" s="27">
        <v>-758.67</v>
      </c>
      <c r="H81" s="27">
        <v>3.42</v>
      </c>
      <c r="I81" s="27">
        <v>72.84</v>
      </c>
      <c r="J81" s="27">
        <v>11.48</v>
      </c>
      <c r="K81" s="34">
        <v>3.6478999999999999</v>
      </c>
      <c r="L81" s="34">
        <v>3.6339000000000001</v>
      </c>
      <c r="M81" s="26">
        <f t="shared" si="4"/>
        <v>0.76196281621456874</v>
      </c>
      <c r="N81" s="27"/>
      <c r="O81" s="27">
        <f t="shared" si="5"/>
        <v>0.57538071381960165</v>
      </c>
      <c r="Q81" s="27"/>
    </row>
    <row r="82" spans="1:17" x14ac:dyDescent="0.25">
      <c r="A82" s="27">
        <v>2280</v>
      </c>
      <c r="B82" s="27">
        <v>1856.72</v>
      </c>
      <c r="C82" s="27">
        <v>-789.57</v>
      </c>
      <c r="D82" s="27">
        <v>0</v>
      </c>
      <c r="E82" s="27">
        <v>2285.77</v>
      </c>
      <c r="F82" s="27">
        <v>1868.38</v>
      </c>
      <c r="G82" s="27">
        <v>-788.01</v>
      </c>
      <c r="H82" s="27">
        <v>-1.41</v>
      </c>
      <c r="I82" s="27">
        <v>317.827</v>
      </c>
      <c r="J82" s="27">
        <v>11.85</v>
      </c>
      <c r="K82" s="34">
        <v>3.2029000000000001</v>
      </c>
      <c r="L82" s="34">
        <v>3.2227000000000001</v>
      </c>
      <c r="M82" s="26">
        <f t="shared" si="4"/>
        <v>0.76196281621456874</v>
      </c>
      <c r="N82" s="27"/>
      <c r="O82" s="27">
        <f t="shared" si="5"/>
        <v>0.67431033386368366</v>
      </c>
      <c r="Q82" s="27"/>
    </row>
    <row r="83" spans="1:17" x14ac:dyDescent="0.25">
      <c r="A83" s="27">
        <v>2310</v>
      </c>
      <c r="B83" s="27">
        <v>1859.33</v>
      </c>
      <c r="C83" s="27">
        <v>-819.46</v>
      </c>
      <c r="D83" s="27">
        <v>0</v>
      </c>
      <c r="E83" s="27">
        <v>2315.58</v>
      </c>
      <c r="F83" s="27">
        <v>1871.26</v>
      </c>
      <c r="G83" s="27">
        <v>-817.26</v>
      </c>
      <c r="H83" s="27">
        <v>-6.48</v>
      </c>
      <c r="I83" s="27">
        <v>288.76499999999999</v>
      </c>
      <c r="J83" s="27">
        <v>13.76</v>
      </c>
      <c r="K83" s="34">
        <v>4.9288999999999996</v>
      </c>
      <c r="L83" s="34">
        <v>4.9656000000000002</v>
      </c>
      <c r="M83" s="26">
        <f t="shared" si="4"/>
        <v>0.76196281621456874</v>
      </c>
      <c r="N83" s="27"/>
      <c r="O83" s="27">
        <f t="shared" si="5"/>
        <v>0.51722621958437387</v>
      </c>
      <c r="Q83" s="27"/>
    </row>
    <row r="84" spans="1:17" x14ac:dyDescent="0.25">
      <c r="A84" s="27">
        <v>2340</v>
      </c>
      <c r="B84" s="27">
        <v>1861.95</v>
      </c>
      <c r="C84" s="27">
        <v>-849.34</v>
      </c>
      <c r="D84" s="27">
        <v>0</v>
      </c>
      <c r="E84" s="27">
        <v>2345.13</v>
      </c>
      <c r="F84" s="27">
        <v>1873.84</v>
      </c>
      <c r="G84" s="27">
        <v>-846.24</v>
      </c>
      <c r="H84" s="27">
        <v>-11.6</v>
      </c>
      <c r="I84" s="27">
        <v>284.971</v>
      </c>
      <c r="J84" s="27">
        <v>16.899999999999999</v>
      </c>
      <c r="K84" s="34">
        <v>6.5237999999999996</v>
      </c>
      <c r="L84" s="34">
        <v>6.5636999999999999</v>
      </c>
      <c r="M84" s="26">
        <f t="shared" si="4"/>
        <v>0.76196281621456874</v>
      </c>
      <c r="N84" s="27"/>
      <c r="O84" s="27">
        <f t="shared" si="5"/>
        <v>0.48826617849412196</v>
      </c>
      <c r="Q84" s="27"/>
    </row>
    <row r="85" spans="1:17" x14ac:dyDescent="0.25">
      <c r="A85" s="27">
        <v>2370</v>
      </c>
      <c r="B85" s="27">
        <v>1864.56</v>
      </c>
      <c r="C85" s="27">
        <v>-879.23</v>
      </c>
      <c r="D85" s="27">
        <v>0</v>
      </c>
      <c r="E85" s="27">
        <v>2374.6799999999998</v>
      </c>
      <c r="F85" s="27">
        <v>1876.41</v>
      </c>
      <c r="G85" s="27">
        <v>-875.23</v>
      </c>
      <c r="H85" s="27">
        <v>-16.71</v>
      </c>
      <c r="I85" s="27">
        <v>283.45999999999998</v>
      </c>
      <c r="J85" s="27">
        <v>20.87</v>
      </c>
      <c r="K85" s="34">
        <v>7.5583</v>
      </c>
      <c r="L85" s="34">
        <v>7.5987</v>
      </c>
      <c r="M85" s="26">
        <f t="shared" si="4"/>
        <v>0.76196281621456874</v>
      </c>
      <c r="N85" s="27"/>
      <c r="O85" s="27">
        <f t="shared" si="5"/>
        <v>0.52747455592890302</v>
      </c>
      <c r="Q85" s="27"/>
    </row>
    <row r="86" spans="1:17" x14ac:dyDescent="0.25">
      <c r="A86" s="27">
        <v>2400</v>
      </c>
      <c r="B86" s="27">
        <v>1867.18</v>
      </c>
      <c r="C86" s="27">
        <v>-909.12</v>
      </c>
      <c r="D86" s="27">
        <v>0</v>
      </c>
      <c r="E86" s="27">
        <v>2404.23</v>
      </c>
      <c r="F86" s="27">
        <v>1878.99</v>
      </c>
      <c r="G86" s="27">
        <v>-904.22</v>
      </c>
      <c r="H86" s="27">
        <v>-21.82</v>
      </c>
      <c r="I86" s="27">
        <v>282.649</v>
      </c>
      <c r="J86" s="27">
        <v>25.29</v>
      </c>
      <c r="K86" s="34">
        <v>8.2584999999999997</v>
      </c>
      <c r="L86" s="34">
        <v>8.2995999999999999</v>
      </c>
      <c r="M86" s="26">
        <f t="shared" si="4"/>
        <v>0.76196281621456874</v>
      </c>
      <c r="N86" s="27"/>
      <c r="O86" s="27">
        <f t="shared" si="5"/>
        <v>0.59068739279512139</v>
      </c>
      <c r="Q86" s="27"/>
    </row>
    <row r="87" spans="1:17" x14ac:dyDescent="0.25">
      <c r="A87" s="27">
        <v>2430</v>
      </c>
      <c r="B87" s="27">
        <v>1869.79</v>
      </c>
      <c r="C87" s="27">
        <v>-939</v>
      </c>
      <c r="D87" s="27">
        <v>0</v>
      </c>
      <c r="E87" s="27">
        <v>2433.7800000000002</v>
      </c>
      <c r="F87" s="27">
        <v>1881.56</v>
      </c>
      <c r="G87" s="27">
        <v>-933.21</v>
      </c>
      <c r="H87" s="27">
        <v>-26.93</v>
      </c>
      <c r="I87" s="27">
        <v>282.14299999999997</v>
      </c>
      <c r="J87" s="27">
        <v>29.96</v>
      </c>
      <c r="K87" s="34">
        <v>8.7834000000000003</v>
      </c>
      <c r="L87" s="34">
        <v>8.8255999999999997</v>
      </c>
      <c r="M87" s="26">
        <f t="shared" si="4"/>
        <v>0.76196281621456874</v>
      </c>
      <c r="N87" s="27"/>
      <c r="O87" s="27">
        <f t="shared" si="5"/>
        <v>0.66256652756756762</v>
      </c>
      <c r="Q87" s="27"/>
    </row>
    <row r="88" spans="1:17" x14ac:dyDescent="0.25">
      <c r="A88" s="27">
        <v>2460</v>
      </c>
      <c r="B88" s="27">
        <v>1872.41</v>
      </c>
      <c r="C88" s="27">
        <v>-968.89</v>
      </c>
      <c r="D88" s="27">
        <v>0</v>
      </c>
      <c r="E88" s="27">
        <v>2463.3200000000002</v>
      </c>
      <c r="F88" s="27">
        <v>1884.14</v>
      </c>
      <c r="G88" s="27">
        <v>-962.2</v>
      </c>
      <c r="H88" s="27">
        <v>-32.04</v>
      </c>
      <c r="I88" s="27">
        <v>281.79700000000003</v>
      </c>
      <c r="J88" s="27">
        <v>34.770000000000003</v>
      </c>
      <c r="K88" s="34">
        <v>9.2138000000000009</v>
      </c>
      <c r="L88" s="34">
        <v>9.2576999999999998</v>
      </c>
      <c r="M88" s="26">
        <f t="shared" si="4"/>
        <v>0.76196281621456874</v>
      </c>
      <c r="N88" s="27"/>
      <c r="O88" s="27">
        <f t="shared" si="5"/>
        <v>0.73681599863951175</v>
      </c>
      <c r="Q88" s="27"/>
    </row>
    <row r="89" spans="1:17" x14ac:dyDescent="0.25">
      <c r="A89" s="27">
        <v>2490</v>
      </c>
      <c r="B89" s="27">
        <v>1875.02</v>
      </c>
      <c r="C89" s="27">
        <v>-998.77</v>
      </c>
      <c r="D89" s="27">
        <v>0</v>
      </c>
      <c r="E89" s="27">
        <v>2492.87</v>
      </c>
      <c r="F89" s="27">
        <v>1886.71</v>
      </c>
      <c r="G89" s="27">
        <v>-991.18</v>
      </c>
      <c r="H89" s="27">
        <v>-37.15</v>
      </c>
      <c r="I89" s="27">
        <v>281.54599999999999</v>
      </c>
      <c r="J89" s="27">
        <v>39.68</v>
      </c>
      <c r="K89" s="34">
        <v>9.5906000000000002</v>
      </c>
      <c r="L89" s="34">
        <v>9.6365999999999996</v>
      </c>
      <c r="M89" s="26">
        <f t="shared" si="4"/>
        <v>0.76196281621456874</v>
      </c>
      <c r="N89" s="27"/>
      <c r="O89" s="27">
        <f t="shared" si="5"/>
        <v>0.81101030239279048</v>
      </c>
      <c r="Q89" s="27"/>
    </row>
    <row r="90" spans="1:17" x14ac:dyDescent="0.25">
      <c r="A90" s="27">
        <v>2520</v>
      </c>
      <c r="B90" s="27">
        <v>1877.64</v>
      </c>
      <c r="C90" s="27">
        <v>-1028.6600000000001</v>
      </c>
      <c r="D90" s="27">
        <v>0</v>
      </c>
      <c r="E90" s="27">
        <v>2522.42</v>
      </c>
      <c r="F90" s="27">
        <v>1889.29</v>
      </c>
      <c r="G90" s="27">
        <v>-1020.17</v>
      </c>
      <c r="H90" s="27">
        <v>-42.26</v>
      </c>
      <c r="I90" s="27">
        <v>281.35500000000002</v>
      </c>
      <c r="J90" s="27">
        <v>44.66</v>
      </c>
      <c r="K90" s="34">
        <v>9.9352</v>
      </c>
      <c r="L90" s="34">
        <v>9.9839000000000002</v>
      </c>
      <c r="M90" s="26">
        <f t="shared" si="4"/>
        <v>0.76196281621456874</v>
      </c>
      <c r="N90" s="27"/>
      <c r="O90" s="27">
        <f t="shared" si="5"/>
        <v>0.88383136917086325</v>
      </c>
      <c r="Q90" s="27"/>
    </row>
    <row r="91" spans="1:17" x14ac:dyDescent="0.25">
      <c r="A91" s="27">
        <v>2550</v>
      </c>
      <c r="B91" s="27">
        <v>1880.25</v>
      </c>
      <c r="C91" s="27">
        <v>-1058.55</v>
      </c>
      <c r="D91" s="27">
        <v>0</v>
      </c>
      <c r="E91" s="27">
        <v>2551.9699999999998</v>
      </c>
      <c r="F91" s="27">
        <v>1891.86</v>
      </c>
      <c r="G91" s="27">
        <v>-1049.1600000000001</v>
      </c>
      <c r="H91" s="27">
        <v>-47.38</v>
      </c>
      <c r="I91" s="27">
        <v>281.20499999999998</v>
      </c>
      <c r="J91" s="27">
        <v>49.67</v>
      </c>
      <c r="K91" s="34">
        <v>10.259600000000001</v>
      </c>
      <c r="L91" s="34">
        <v>10.311299999999999</v>
      </c>
      <c r="M91" s="26">
        <f t="shared" si="4"/>
        <v>0.76196281621456874</v>
      </c>
      <c r="N91" s="27"/>
      <c r="O91" s="27">
        <f t="shared" si="5"/>
        <v>0.95420996876465403</v>
      </c>
      <c r="Q91" s="27"/>
    </row>
    <row r="92" spans="1:17" x14ac:dyDescent="0.25">
      <c r="A92" s="27">
        <v>2580</v>
      </c>
      <c r="B92" s="27">
        <v>1882.87</v>
      </c>
      <c r="C92" s="27">
        <v>-1088.43</v>
      </c>
      <c r="D92" s="27">
        <v>0</v>
      </c>
      <c r="E92" s="27">
        <v>2581.5100000000002</v>
      </c>
      <c r="F92" s="27">
        <v>1894.44</v>
      </c>
      <c r="G92" s="27">
        <v>-1078.1500000000001</v>
      </c>
      <c r="H92" s="27">
        <v>-52.49</v>
      </c>
      <c r="I92" s="27">
        <v>281.08499999999998</v>
      </c>
      <c r="J92" s="27">
        <v>54.72</v>
      </c>
      <c r="K92" s="34">
        <v>10.5709</v>
      </c>
      <c r="L92" s="34">
        <v>10.6258</v>
      </c>
      <c r="M92" s="26">
        <f t="shared" si="4"/>
        <v>0.76196281621456874</v>
      </c>
      <c r="N92" s="27"/>
      <c r="O92" s="27">
        <f t="shared" si="5"/>
        <v>1.0222815225029562</v>
      </c>
      <c r="Q92" s="27"/>
    </row>
    <row r="93" spans="1:17" x14ac:dyDescent="0.25">
      <c r="A93" s="27">
        <v>2610</v>
      </c>
      <c r="B93" s="27">
        <v>1885.48</v>
      </c>
      <c r="C93" s="27">
        <v>-1118.32</v>
      </c>
      <c r="D93" s="27">
        <v>0</v>
      </c>
      <c r="E93" s="27">
        <v>2611.06</v>
      </c>
      <c r="F93" s="27">
        <v>1897.01</v>
      </c>
      <c r="G93" s="27">
        <v>-1107.1400000000001</v>
      </c>
      <c r="H93" s="27">
        <v>-57.6</v>
      </c>
      <c r="I93" s="27">
        <v>280.98599999999999</v>
      </c>
      <c r="J93" s="27">
        <v>59.8</v>
      </c>
      <c r="K93" s="34">
        <v>10.873200000000001</v>
      </c>
      <c r="L93" s="34">
        <v>10.9316</v>
      </c>
      <c r="M93" s="26">
        <f t="shared" si="4"/>
        <v>0.76196281621456874</v>
      </c>
      <c r="N93" s="27"/>
      <c r="O93" s="27">
        <f t="shared" si="5"/>
        <v>1.0878887350347637</v>
      </c>
      <c r="Q93" s="27"/>
    </row>
    <row r="94" spans="1:17" x14ac:dyDescent="0.25">
      <c r="A94" s="27">
        <v>2640</v>
      </c>
      <c r="B94" s="27">
        <v>1888.09</v>
      </c>
      <c r="C94" s="27">
        <v>-1148.2</v>
      </c>
      <c r="D94" s="27">
        <v>0</v>
      </c>
      <c r="E94" s="27">
        <v>2640.61</v>
      </c>
      <c r="F94" s="27">
        <v>1899.59</v>
      </c>
      <c r="G94" s="27">
        <v>-1136.1199999999999</v>
      </c>
      <c r="H94" s="27">
        <v>-62.71</v>
      </c>
      <c r="I94" s="27">
        <v>280.90199999999999</v>
      </c>
      <c r="J94" s="27">
        <v>64.89</v>
      </c>
      <c r="K94" s="34">
        <v>11.1693</v>
      </c>
      <c r="L94" s="34">
        <v>11.2315</v>
      </c>
      <c r="M94" s="26">
        <f t="shared" si="4"/>
        <v>0.76196281621456874</v>
      </c>
      <c r="N94" s="27"/>
      <c r="O94" s="27">
        <f t="shared" si="5"/>
        <v>1.1507393901241267</v>
      </c>
      <c r="Q94" s="27"/>
    </row>
    <row r="95" spans="1:17" x14ac:dyDescent="0.25">
      <c r="A95" s="27">
        <v>2670</v>
      </c>
      <c r="B95" s="27">
        <v>1890.71</v>
      </c>
      <c r="C95" s="27">
        <v>-1178.0899999999999</v>
      </c>
      <c r="D95" s="27">
        <v>0</v>
      </c>
      <c r="E95" s="27">
        <v>2670.16</v>
      </c>
      <c r="F95" s="27">
        <v>1902.17</v>
      </c>
      <c r="G95" s="27">
        <v>-1165.1099999999999</v>
      </c>
      <c r="H95" s="27">
        <v>-67.819999999999993</v>
      </c>
      <c r="I95" s="27">
        <v>280.83199999999999</v>
      </c>
      <c r="J95" s="27">
        <v>70</v>
      </c>
      <c r="K95" s="34">
        <v>11.461</v>
      </c>
      <c r="L95" s="34">
        <v>11.527200000000001</v>
      </c>
      <c r="M95" s="26">
        <f t="shared" si="4"/>
        <v>0.76196281621456874</v>
      </c>
      <c r="N95" s="27"/>
      <c r="O95" s="27">
        <f t="shared" si="5"/>
        <v>1.2111383183811908</v>
      </c>
      <c r="Q95" s="27"/>
    </row>
    <row r="96" spans="1:17" x14ac:dyDescent="0.25">
      <c r="A96" s="27">
        <v>2700</v>
      </c>
      <c r="B96" s="27">
        <v>1893.32</v>
      </c>
      <c r="C96" s="27">
        <v>-1207.97</v>
      </c>
      <c r="D96" s="27">
        <v>0</v>
      </c>
      <c r="E96" s="27">
        <v>2699.7</v>
      </c>
      <c r="F96" s="27">
        <v>1904.74</v>
      </c>
      <c r="G96" s="27">
        <v>-1194.0999999999999</v>
      </c>
      <c r="H96" s="27">
        <v>-72.930000000000007</v>
      </c>
      <c r="I96" s="27">
        <v>280.77100000000002</v>
      </c>
      <c r="J96" s="27">
        <v>75.11</v>
      </c>
      <c r="K96" s="34">
        <v>11.749499999999999</v>
      </c>
      <c r="L96" s="34">
        <v>11.82</v>
      </c>
      <c r="M96" s="26">
        <f t="shared" si="4"/>
        <v>0.76196281621456874</v>
      </c>
      <c r="N96" s="27"/>
      <c r="O96" s="27">
        <f t="shared" si="5"/>
        <v>1.2688574595693367</v>
      </c>
      <c r="Q96" s="27"/>
    </row>
    <row r="97" spans="1:17" x14ac:dyDescent="0.25">
      <c r="A97" s="27">
        <v>2730</v>
      </c>
      <c r="B97" s="27">
        <v>1895.94</v>
      </c>
      <c r="C97" s="27">
        <v>-1237.8599999999999</v>
      </c>
      <c r="D97" s="27">
        <v>0</v>
      </c>
      <c r="E97" s="27">
        <v>2729.25</v>
      </c>
      <c r="F97" s="27">
        <v>1907.32</v>
      </c>
      <c r="G97" s="27">
        <v>-1223.0899999999999</v>
      </c>
      <c r="H97" s="27">
        <v>-78.040000000000006</v>
      </c>
      <c r="I97" s="27">
        <v>280.71800000000002</v>
      </c>
      <c r="J97" s="27">
        <v>80.239999999999995</v>
      </c>
      <c r="K97" s="34">
        <v>12.0357</v>
      </c>
      <c r="L97" s="34">
        <v>12.1105</v>
      </c>
      <c r="M97" s="26">
        <f t="shared" si="4"/>
        <v>0.76196281621456874</v>
      </c>
      <c r="N97" s="27"/>
      <c r="O97" s="27">
        <f t="shared" si="5"/>
        <v>1.3243862677213143</v>
      </c>
      <c r="Q97" s="27"/>
    </row>
    <row r="98" spans="1:17" x14ac:dyDescent="0.25">
      <c r="A98" s="27">
        <v>2760</v>
      </c>
      <c r="B98" s="27">
        <v>1898.55</v>
      </c>
      <c r="C98" s="27">
        <v>-1267.75</v>
      </c>
      <c r="D98" s="27">
        <v>0</v>
      </c>
      <c r="E98" s="27">
        <v>2758.8</v>
      </c>
      <c r="F98" s="27">
        <v>1909.89</v>
      </c>
      <c r="G98" s="27">
        <v>-1252.08</v>
      </c>
      <c r="H98" s="27">
        <v>-83.16</v>
      </c>
      <c r="I98" s="27">
        <v>280.67200000000003</v>
      </c>
      <c r="J98" s="27">
        <v>85.37</v>
      </c>
      <c r="K98" s="34">
        <v>12.3201</v>
      </c>
      <c r="L98" s="34">
        <v>12.3995</v>
      </c>
      <c r="M98" s="26">
        <f t="shared" si="4"/>
        <v>0.76196281621456874</v>
      </c>
      <c r="N98" s="27"/>
      <c r="O98" s="27">
        <f t="shared" si="5"/>
        <v>1.3775096372519871</v>
      </c>
      <c r="Q98" s="27"/>
    </row>
    <row r="99" spans="1:17" x14ac:dyDescent="0.25">
      <c r="A99" s="27">
        <v>2790</v>
      </c>
      <c r="B99" s="27">
        <v>1900.91</v>
      </c>
      <c r="C99" s="27">
        <v>-1297.6500000000001</v>
      </c>
      <c r="D99" s="27">
        <v>0</v>
      </c>
      <c r="E99" s="27">
        <v>2788.35</v>
      </c>
      <c r="F99" s="27">
        <v>1912.47</v>
      </c>
      <c r="G99" s="27">
        <v>-1281.06</v>
      </c>
      <c r="H99" s="27">
        <v>-88.27</v>
      </c>
      <c r="I99" s="27">
        <v>280.64499999999998</v>
      </c>
      <c r="J99" s="27">
        <v>90.55</v>
      </c>
      <c r="K99" s="34">
        <v>12.5992</v>
      </c>
      <c r="L99" s="34">
        <v>12.6835</v>
      </c>
      <c r="M99" s="26">
        <f t="shared" si="4"/>
        <v>0.76196281621456874</v>
      </c>
      <c r="N99" s="27"/>
      <c r="O99" s="27">
        <f t="shared" si="5"/>
        <v>1.4296057425367616</v>
      </c>
      <c r="Q99" s="27"/>
    </row>
    <row r="100" spans="1:17" x14ac:dyDescent="0.25">
      <c r="A100" s="27">
        <v>2820</v>
      </c>
      <c r="B100" s="27">
        <v>1902.48</v>
      </c>
      <c r="C100" s="27">
        <v>-1327.61</v>
      </c>
      <c r="D100" s="27">
        <v>0</v>
      </c>
      <c r="E100" s="27">
        <v>2817.87</v>
      </c>
      <c r="F100" s="27">
        <v>1915.04</v>
      </c>
      <c r="G100" s="27">
        <v>-1310.03</v>
      </c>
      <c r="H100" s="27">
        <v>-93.37</v>
      </c>
      <c r="I100" s="27">
        <v>280.66300000000001</v>
      </c>
      <c r="J100" s="27">
        <v>95.84</v>
      </c>
      <c r="K100" s="34">
        <v>12.8658</v>
      </c>
      <c r="L100" s="34">
        <v>12.9557</v>
      </c>
      <c r="M100" s="26">
        <f t="shared" si="4"/>
        <v>0.76196281621456874</v>
      </c>
      <c r="N100" s="27"/>
      <c r="O100" s="27">
        <f t="shared" si="5"/>
        <v>1.4825446683170294</v>
      </c>
      <c r="Q100" s="27"/>
    </row>
    <row r="101" spans="1:17" x14ac:dyDescent="0.25">
      <c r="A101" s="27">
        <v>2850</v>
      </c>
      <c r="B101" s="27">
        <v>1903</v>
      </c>
      <c r="C101" s="27">
        <v>-1357.6</v>
      </c>
      <c r="D101" s="27">
        <v>0</v>
      </c>
      <c r="E101" s="27">
        <v>2820</v>
      </c>
      <c r="F101" s="27">
        <v>1915.22</v>
      </c>
      <c r="G101" s="27">
        <v>-1312.12</v>
      </c>
      <c r="H101" s="27">
        <v>-93.74</v>
      </c>
      <c r="I101" s="27">
        <v>295.88400000000001</v>
      </c>
      <c r="J101" s="27">
        <v>104.91</v>
      </c>
      <c r="K101" s="34">
        <v>12.1608</v>
      </c>
      <c r="L101" s="34">
        <v>12.273999999999999</v>
      </c>
      <c r="M101" s="26">
        <f t="shared" si="4"/>
        <v>0.76196281621456874</v>
      </c>
      <c r="N101" s="27"/>
      <c r="O101" s="27">
        <f t="shared" si="5"/>
        <v>1.7165245911594607</v>
      </c>
      <c r="Q101" s="27"/>
    </row>
    <row r="102" spans="1:17" x14ac:dyDescent="0.25">
      <c r="A102" s="27">
        <v>2880</v>
      </c>
      <c r="B102" s="27">
        <v>1903</v>
      </c>
      <c r="C102" s="27">
        <v>-1387.6</v>
      </c>
      <c r="D102" s="27">
        <v>0</v>
      </c>
      <c r="E102" s="27">
        <v>2820</v>
      </c>
      <c r="F102" s="27">
        <v>1915.22</v>
      </c>
      <c r="G102" s="27">
        <v>-1312.12</v>
      </c>
      <c r="H102" s="27">
        <v>-93.74</v>
      </c>
      <c r="I102" s="27">
        <v>308.84300000000002</v>
      </c>
      <c r="J102" s="27">
        <v>120.98</v>
      </c>
      <c r="K102" s="34">
        <v>10.937099999999999</v>
      </c>
      <c r="L102" s="34">
        <v>11.061999999999999</v>
      </c>
      <c r="M102" s="26">
        <f t="shared" si="4"/>
        <v>0.76196281621456874</v>
      </c>
      <c r="N102" s="27"/>
      <c r="O102" s="27">
        <f t="shared" si="5"/>
        <v>2.2013815920315372</v>
      </c>
      <c r="Q102" s="27"/>
    </row>
    <row r="103" spans="1:17" x14ac:dyDescent="0.25">
      <c r="A103" s="27">
        <v>2910</v>
      </c>
      <c r="B103" s="27">
        <v>1903</v>
      </c>
      <c r="C103" s="27">
        <v>-1417.6</v>
      </c>
      <c r="D103" s="27">
        <v>0</v>
      </c>
      <c r="E103" s="27">
        <v>2820</v>
      </c>
      <c r="F103" s="27">
        <v>1915.22</v>
      </c>
      <c r="G103" s="27">
        <v>-1312.12</v>
      </c>
      <c r="H103" s="27">
        <v>-93.74</v>
      </c>
      <c r="I103" s="27">
        <v>318.37400000000002</v>
      </c>
      <c r="J103" s="27">
        <v>141.65</v>
      </c>
      <c r="K103" s="34">
        <v>9.7315000000000005</v>
      </c>
      <c r="L103" s="34">
        <v>9.8585999999999991</v>
      </c>
      <c r="M103" s="26">
        <f t="shared" si="4"/>
        <v>0.76196281621456874</v>
      </c>
      <c r="N103" s="27"/>
      <c r="O103" s="27">
        <f t="shared" ref="O103:O104" si="6">(J103-M103-surface_margin)/(scaling_factor*(SQRT(K103^2+L103^2+sigma_pa^2)))</f>
        <v>2.8977893506608865</v>
      </c>
    </row>
    <row r="104" spans="1:17" x14ac:dyDescent="0.25">
      <c r="A104" s="27">
        <v>2940</v>
      </c>
      <c r="B104" s="27">
        <v>1903</v>
      </c>
      <c r="C104" s="27">
        <v>-1447.6</v>
      </c>
      <c r="D104" s="27">
        <v>0</v>
      </c>
      <c r="E104" s="27">
        <v>2820</v>
      </c>
      <c r="F104" s="27">
        <v>1915.22</v>
      </c>
      <c r="G104" s="27">
        <v>-1312.12</v>
      </c>
      <c r="H104" s="27">
        <v>-93.74</v>
      </c>
      <c r="I104" s="27">
        <v>325.32100000000003</v>
      </c>
      <c r="J104" s="27">
        <v>165.21</v>
      </c>
      <c r="K104" s="34">
        <v>8.7220999999999993</v>
      </c>
      <c r="L104" s="34">
        <v>8.8458000000000006</v>
      </c>
      <c r="M104" s="26">
        <f t="shared" si="4"/>
        <v>0.76196281621456874</v>
      </c>
      <c r="N104" s="27"/>
      <c r="O104" s="27">
        <f t="shared" si="6"/>
        <v>3.7722506513625174</v>
      </c>
    </row>
  </sheetData>
  <sheetProtection password="DD1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16</vt:i4>
      </vt:variant>
    </vt:vector>
  </HeadingPairs>
  <TitlesOfParts>
    <vt:vector size="41" baseType="lpstr">
      <vt:lpstr>Revision</vt:lpstr>
      <vt:lpstr>Example</vt:lpstr>
      <vt:lpstr>Reference well</vt:lpstr>
      <vt:lpstr>01 - well</vt:lpstr>
      <vt:lpstr>01 - clearance</vt:lpstr>
      <vt:lpstr>02 - well</vt:lpstr>
      <vt:lpstr>02 - clearance</vt:lpstr>
      <vt:lpstr>03 - well</vt:lpstr>
      <vt:lpstr>03 - clearance</vt:lpstr>
      <vt:lpstr>04 - well</vt:lpstr>
      <vt:lpstr>04 - clearance</vt:lpstr>
      <vt:lpstr>05 - well</vt:lpstr>
      <vt:lpstr>05 - clearance</vt:lpstr>
      <vt:lpstr>06 - well</vt:lpstr>
      <vt:lpstr>06 - clearance</vt:lpstr>
      <vt:lpstr>07 - well</vt:lpstr>
      <vt:lpstr>07 - clearance</vt:lpstr>
      <vt:lpstr>08 - well</vt:lpstr>
      <vt:lpstr>08 - clearance</vt:lpstr>
      <vt:lpstr>09 - well</vt:lpstr>
      <vt:lpstr>09 - clearance</vt:lpstr>
      <vt:lpstr>10 - well</vt:lpstr>
      <vt:lpstr>10 - clearance</vt:lpstr>
      <vt:lpstr>11 - well</vt:lpstr>
      <vt:lpstr>11 - clearance</vt:lpstr>
      <vt:lpstr>offset_diam</vt:lpstr>
      <vt:lpstr>Offset01_clearance</vt:lpstr>
      <vt:lpstr>Offset02_clearance</vt:lpstr>
      <vt:lpstr>Offset03_clearance</vt:lpstr>
      <vt:lpstr>Offset04_clearance</vt:lpstr>
      <vt:lpstr>Offset05_clearance</vt:lpstr>
      <vt:lpstr>Offset06_clearance</vt:lpstr>
      <vt:lpstr>Offset07_clearance</vt:lpstr>
      <vt:lpstr>Offset08_clearance</vt:lpstr>
      <vt:lpstr>Offset09_clearance</vt:lpstr>
      <vt:lpstr>Offset10_clearance</vt:lpstr>
      <vt:lpstr>Offset11_clearance</vt:lpstr>
      <vt:lpstr>ref_diam</vt:lpstr>
      <vt:lpstr>scaling_factor</vt:lpstr>
      <vt:lpstr>sigma_pa</vt:lpstr>
      <vt:lpstr>surface_margin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Sentance</dc:creator>
  <cp:lastModifiedBy>PH h</cp:lastModifiedBy>
  <dcterms:created xsi:type="dcterms:W3CDTF">2012-05-28T16:04:59Z</dcterms:created>
  <dcterms:modified xsi:type="dcterms:W3CDTF">2018-06-25T20:44:48Z</dcterms:modified>
</cp:coreProperties>
</file>